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Koptāme" sheetId="11" r:id="rId1"/>
    <sheet name="Kopsavilkums" sheetId="10" r:id="rId2"/>
    <sheet name="Lokālā tāme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6" i="9" l="1"/>
  <c r="J17" i="9"/>
  <c r="K78" i="9"/>
  <c r="K80" i="9" s="1"/>
  <c r="O80" i="9"/>
  <c r="N9" i="9"/>
  <c r="I9" i="10"/>
  <c r="C20" i="11" l="1"/>
  <c r="D18" i="11"/>
  <c r="D20" i="11" s="1"/>
  <c r="I8" i="10"/>
  <c r="E18" i="11" l="1"/>
  <c r="E20" i="11" s="1"/>
  <c r="G71" i="9"/>
  <c r="L71" i="9" s="1"/>
  <c r="O71" i="9" s="1"/>
  <c r="M71" i="9"/>
  <c r="N71" i="9"/>
  <c r="L16" i="9"/>
  <c r="M16" i="9"/>
  <c r="N16" i="9"/>
  <c r="G17" i="9"/>
  <c r="L17" i="9" s="1"/>
  <c r="M17" i="9"/>
  <c r="N17" i="9"/>
  <c r="G18" i="9"/>
  <c r="L18" i="9" s="1"/>
  <c r="M18" i="9"/>
  <c r="N18" i="9"/>
  <c r="G19" i="9"/>
  <c r="L19" i="9" s="1"/>
  <c r="M19" i="9"/>
  <c r="N19" i="9"/>
  <c r="G20" i="9"/>
  <c r="L20" i="9" s="1"/>
  <c r="M20" i="9"/>
  <c r="N20" i="9"/>
  <c r="G21" i="9"/>
  <c r="L21" i="9" s="1"/>
  <c r="M21" i="9"/>
  <c r="N21" i="9"/>
  <c r="G22" i="9"/>
  <c r="L22" i="9" s="1"/>
  <c r="M22" i="9"/>
  <c r="N22" i="9"/>
  <c r="G23" i="9"/>
  <c r="L23" i="9" s="1"/>
  <c r="O23" i="9" s="1"/>
  <c r="M23" i="9"/>
  <c r="N23" i="9"/>
  <c r="G24" i="9"/>
  <c r="L24" i="9" s="1"/>
  <c r="M24" i="9"/>
  <c r="N24" i="9"/>
  <c r="G25" i="9"/>
  <c r="L25" i="9" s="1"/>
  <c r="M25" i="9"/>
  <c r="N25" i="9"/>
  <c r="G26" i="9"/>
  <c r="L26" i="9" s="1"/>
  <c r="M26" i="9"/>
  <c r="N26" i="9"/>
  <c r="G30" i="9"/>
  <c r="L30" i="9" s="1"/>
  <c r="M30" i="9"/>
  <c r="N30" i="9"/>
  <c r="G31" i="9"/>
  <c r="L31" i="9" s="1"/>
  <c r="M31" i="9"/>
  <c r="N31" i="9"/>
  <c r="G32" i="9"/>
  <c r="J32" i="9" s="1"/>
  <c r="D32" i="9"/>
  <c r="N32" i="9" s="1"/>
  <c r="M32" i="9"/>
  <c r="G33" i="9"/>
  <c r="L33" i="9" s="1"/>
  <c r="M33" i="9"/>
  <c r="N33" i="9"/>
  <c r="G34" i="9"/>
  <c r="L34" i="9" s="1"/>
  <c r="D34" i="9"/>
  <c r="M34" i="9" s="1"/>
  <c r="G35" i="9"/>
  <c r="L35" i="9" s="1"/>
  <c r="M35" i="9"/>
  <c r="N35" i="9"/>
  <c r="G36" i="9"/>
  <c r="L36" i="9" s="1"/>
  <c r="M36" i="9"/>
  <c r="N36" i="9"/>
  <c r="G37" i="9"/>
  <c r="L37" i="9" s="1"/>
  <c r="M37" i="9"/>
  <c r="N37" i="9"/>
  <c r="G38" i="9"/>
  <c r="L38" i="9"/>
  <c r="M38" i="9"/>
  <c r="N38" i="9"/>
  <c r="G39" i="9"/>
  <c r="D39" i="9"/>
  <c r="N39" i="9" s="1"/>
  <c r="G40" i="9"/>
  <c r="L40" i="9" s="1"/>
  <c r="M40" i="9"/>
  <c r="N40" i="9"/>
  <c r="G41" i="9"/>
  <c r="L41" i="9" s="1"/>
  <c r="O41" i="9" s="1"/>
  <c r="M41" i="9"/>
  <c r="N41" i="9"/>
  <c r="G42" i="9"/>
  <c r="L42" i="9" s="1"/>
  <c r="M42" i="9"/>
  <c r="N42" i="9"/>
  <c r="G43" i="9"/>
  <c r="L43" i="9" s="1"/>
  <c r="M43" i="9"/>
  <c r="N43" i="9"/>
  <c r="G44" i="9"/>
  <c r="L44" i="9" s="1"/>
  <c r="M44" i="9"/>
  <c r="N44" i="9"/>
  <c r="G45" i="9"/>
  <c r="L45" i="9" s="1"/>
  <c r="O45" i="9" s="1"/>
  <c r="M45" i="9"/>
  <c r="N45" i="9"/>
  <c r="G46" i="9"/>
  <c r="D46" i="9"/>
  <c r="N46" i="9" s="1"/>
  <c r="G47" i="9"/>
  <c r="L47" i="9" s="1"/>
  <c r="M47" i="9"/>
  <c r="N47" i="9"/>
  <c r="G50" i="9"/>
  <c r="L50" i="9" s="1"/>
  <c r="D50" i="9"/>
  <c r="N50" i="9" s="1"/>
  <c r="G51" i="9"/>
  <c r="D51" i="9"/>
  <c r="M51" i="9" s="1"/>
  <c r="G54" i="9"/>
  <c r="L54" i="9" s="1"/>
  <c r="M54" i="9"/>
  <c r="N54" i="9"/>
  <c r="G55" i="9"/>
  <c r="L55" i="9" s="1"/>
  <c r="M55" i="9"/>
  <c r="N55" i="9"/>
  <c r="G56" i="9"/>
  <c r="L56" i="9" s="1"/>
  <c r="M56" i="9"/>
  <c r="N56" i="9"/>
  <c r="G57" i="9"/>
  <c r="L57" i="9" s="1"/>
  <c r="M57" i="9"/>
  <c r="N57" i="9"/>
  <c r="G58" i="9"/>
  <c r="L58" i="9" s="1"/>
  <c r="D58" i="9"/>
  <c r="N58" i="9" s="1"/>
  <c r="G59" i="9"/>
  <c r="L59" i="9" s="1"/>
  <c r="M59" i="9"/>
  <c r="N59" i="9"/>
  <c r="G60" i="9"/>
  <c r="D60" i="9"/>
  <c r="N60" i="9" s="1"/>
  <c r="G63" i="9"/>
  <c r="L63" i="9" s="1"/>
  <c r="M63" i="9"/>
  <c r="N63" i="9"/>
  <c r="G64" i="9"/>
  <c r="L64" i="9" s="1"/>
  <c r="M64" i="9"/>
  <c r="N64" i="9"/>
  <c r="G65" i="9"/>
  <c r="L65" i="9" s="1"/>
  <c r="M65" i="9"/>
  <c r="N65" i="9"/>
  <c r="G66" i="9"/>
  <c r="D66" i="9"/>
  <c r="N66" i="9" s="1"/>
  <c r="G67" i="9"/>
  <c r="L67" i="9" s="1"/>
  <c r="M67" i="9"/>
  <c r="N67" i="9"/>
  <c r="G68" i="9"/>
  <c r="D68" i="9"/>
  <c r="M68" i="9" s="1"/>
  <c r="G73" i="9"/>
  <c r="L73" i="9" s="1"/>
  <c r="M73" i="9"/>
  <c r="N73" i="9"/>
  <c r="G74" i="9"/>
  <c r="L74" i="9" s="1"/>
  <c r="M74" i="9"/>
  <c r="N74" i="9"/>
  <c r="G75" i="9"/>
  <c r="L75" i="9" s="1"/>
  <c r="M75" i="9"/>
  <c r="N75" i="9"/>
  <c r="K33" i="9"/>
  <c r="J33" i="9"/>
  <c r="K32" i="9"/>
  <c r="K31" i="9"/>
  <c r="J31" i="9"/>
  <c r="K23" i="9"/>
  <c r="K16" i="9"/>
  <c r="K17" i="9"/>
  <c r="K18" i="9"/>
  <c r="K19" i="9"/>
  <c r="K20" i="9"/>
  <c r="K21" i="9"/>
  <c r="K22" i="9"/>
  <c r="K24" i="9"/>
  <c r="K25" i="9"/>
  <c r="K26" i="9"/>
  <c r="K30" i="9"/>
  <c r="K34" i="9"/>
  <c r="K35" i="9"/>
  <c r="K36" i="9"/>
  <c r="K37" i="9"/>
  <c r="K38" i="9"/>
  <c r="K40" i="9"/>
  <c r="K41" i="9"/>
  <c r="K42" i="9"/>
  <c r="K43" i="9"/>
  <c r="K44" i="9"/>
  <c r="K45" i="9"/>
  <c r="K47" i="9"/>
  <c r="K50" i="9"/>
  <c r="K51" i="9"/>
  <c r="K54" i="9"/>
  <c r="K55" i="9"/>
  <c r="K56" i="9"/>
  <c r="K57" i="9"/>
  <c r="K58" i="9"/>
  <c r="K59" i="9"/>
  <c r="K60" i="9"/>
  <c r="K63" i="9"/>
  <c r="K64" i="9"/>
  <c r="K65" i="9"/>
  <c r="K66" i="9"/>
  <c r="K67" i="9"/>
  <c r="K68" i="9"/>
  <c r="K71" i="9"/>
  <c r="K73" i="9"/>
  <c r="K74" i="9"/>
  <c r="K75" i="9"/>
  <c r="J75" i="9"/>
  <c r="J73" i="9"/>
  <c r="J68" i="9"/>
  <c r="J66" i="9"/>
  <c r="J65" i="9"/>
  <c r="J64" i="9"/>
  <c r="J60" i="9"/>
  <c r="J59" i="9"/>
  <c r="J56" i="9"/>
  <c r="J55" i="9"/>
  <c r="J51" i="9"/>
  <c r="J47" i="9"/>
  <c r="J46" i="9"/>
  <c r="J44" i="9"/>
  <c r="J43" i="9"/>
  <c r="J42" i="9"/>
  <c r="J40" i="9"/>
  <c r="J39" i="9"/>
  <c r="J38" i="9"/>
  <c r="J36" i="9"/>
  <c r="J30" i="9"/>
  <c r="J26" i="9"/>
  <c r="J25" i="9"/>
  <c r="J22" i="9"/>
  <c r="J21" i="9"/>
  <c r="J20" i="9"/>
  <c r="J16" i="9"/>
  <c r="J54" i="9" l="1"/>
  <c r="O73" i="9"/>
  <c r="O63" i="9"/>
  <c r="O42" i="9"/>
  <c r="J37" i="9"/>
  <c r="J41" i="9"/>
  <c r="K39" i="9"/>
  <c r="O35" i="9"/>
  <c r="O25" i="9"/>
  <c r="O26" i="9"/>
  <c r="J74" i="9"/>
  <c r="O67" i="9"/>
  <c r="M60" i="9"/>
  <c r="O40" i="9"/>
  <c r="O36" i="9"/>
  <c r="O33" i="9"/>
  <c r="O24" i="9"/>
  <c r="J50" i="9"/>
  <c r="J63" i="9"/>
  <c r="O21" i="9"/>
  <c r="O17" i="9"/>
  <c r="J19" i="9"/>
  <c r="J45" i="9"/>
  <c r="J58" i="9"/>
  <c r="J71" i="9"/>
  <c r="K46" i="9"/>
  <c r="J23" i="9"/>
  <c r="L66" i="9"/>
  <c r="O57" i="9"/>
  <c r="N51" i="9"/>
  <c r="O22" i="9"/>
  <c r="O18" i="9"/>
  <c r="J18" i="9"/>
  <c r="J57" i="9"/>
  <c r="J67" i="9"/>
  <c r="O74" i="9"/>
  <c r="L68" i="9"/>
  <c r="M66" i="9"/>
  <c r="O66" i="9" s="1"/>
  <c r="O59" i="9"/>
  <c r="O47" i="9"/>
  <c r="O43" i="9"/>
  <c r="O38" i="9"/>
  <c r="O37" i="9"/>
  <c r="N34" i="9"/>
  <c r="O34" i="9" s="1"/>
  <c r="L32" i="9"/>
  <c r="O30" i="9"/>
  <c r="O19" i="9"/>
  <c r="J24" i="9"/>
  <c r="J34" i="9"/>
  <c r="O75" i="9"/>
  <c r="N68" i="9"/>
  <c r="O64" i="9"/>
  <c r="L60" i="9"/>
  <c r="M58" i="9"/>
  <c r="O58" i="9" s="1"/>
  <c r="O55" i="9"/>
  <c r="O54" i="9"/>
  <c r="L51" i="9"/>
  <c r="O51" i="9" s="1"/>
  <c r="O44" i="9"/>
  <c r="O31" i="9"/>
  <c r="O20" i="9"/>
  <c r="J35" i="9"/>
  <c r="O65" i="9"/>
  <c r="O56" i="9"/>
  <c r="M50" i="9"/>
  <c r="O50" i="9" s="1"/>
  <c r="O32" i="9"/>
  <c r="O16" i="9"/>
  <c r="M46" i="9"/>
  <c r="M39" i="9"/>
  <c r="L46" i="9"/>
  <c r="L39" i="9"/>
  <c r="N78" i="9" l="1"/>
  <c r="N80" i="9" s="1"/>
  <c r="O39" i="9"/>
  <c r="O60" i="9"/>
  <c r="O68" i="9"/>
  <c r="O46" i="9"/>
  <c r="M78" i="9"/>
  <c r="M79" i="9" s="1"/>
  <c r="L78" i="9"/>
  <c r="L80" i="9" s="1"/>
  <c r="O78" i="9" l="1"/>
  <c r="M80" i="9"/>
  <c r="O79" i="9"/>
</calcChain>
</file>

<file path=xl/sharedStrings.xml><?xml version="1.0" encoding="utf-8"?>
<sst xmlns="http://schemas.openxmlformats.org/spreadsheetml/2006/main" count="197" uniqueCount="121">
  <si>
    <t>Nr. p. k.</t>
  </si>
  <si>
    <t>Darbu nosaukums</t>
  </si>
  <si>
    <t>Mērvienība</t>
  </si>
  <si>
    <t>Daudzums</t>
  </si>
  <si>
    <t>Vienības izmaksas</t>
  </si>
  <si>
    <t>Kopā uz visu apjomu</t>
  </si>
  <si>
    <t>laika norma (c/h)</t>
  </si>
  <si>
    <t>darba samaksas likme EUR</t>
  </si>
  <si>
    <t>darba alga EUR</t>
  </si>
  <si>
    <t>materiāli EUR</t>
  </si>
  <si>
    <t>mehānismi EUR</t>
  </si>
  <si>
    <t xml:space="preserve">kopā  EUR        </t>
  </si>
  <si>
    <t>darbietilpība (C/h)</t>
  </si>
  <si>
    <t xml:space="preserve">summa EUR               </t>
  </si>
  <si>
    <t>Kopā:</t>
  </si>
  <si>
    <t>Materiālu transports</t>
  </si>
  <si>
    <t>%</t>
  </si>
  <si>
    <t>Lokālā tāme Nr.</t>
  </si>
  <si>
    <t>Objekta nosaukums</t>
  </si>
  <si>
    <t>Būves nosaukums</t>
  </si>
  <si>
    <t>Objekta adrese</t>
  </si>
  <si>
    <t>Pasūtījuma Nr.</t>
  </si>
  <si>
    <t xml:space="preserve">Tāmes izmaksas </t>
  </si>
  <si>
    <t>euro</t>
  </si>
  <si>
    <t>m</t>
  </si>
  <si>
    <t>m2</t>
  </si>
  <si>
    <t>Iekšdarbi</t>
  </si>
  <si>
    <t>l</t>
  </si>
  <si>
    <t>Dziļumgrunts CT17</t>
  </si>
  <si>
    <t xml:space="preserve">Grīdas izveide </t>
  </si>
  <si>
    <t>Griestu montāža</t>
  </si>
  <si>
    <t xml:space="preserve">Sienu špaktelēšanas un slīpēšanas darbi </t>
  </si>
  <si>
    <t xml:space="preserve">Sienu gruntēšanas darbi </t>
  </si>
  <si>
    <t xml:space="preserve">Sienu krāsošanas ( 2 kārtas ) darbi </t>
  </si>
  <si>
    <t>Krāsa sienām VIVACOLOR 12</t>
  </si>
  <si>
    <t>Citi</t>
  </si>
  <si>
    <t>gab</t>
  </si>
  <si>
    <t>kompl.</t>
  </si>
  <si>
    <t>Elektroinstalācija</t>
  </si>
  <si>
    <t>Demontāžas darbi</t>
  </si>
  <si>
    <t>Durvju demontāžas darbi</t>
  </si>
  <si>
    <t>Stikla bloka demontāža</t>
  </si>
  <si>
    <t>Esošo gaismekļu demontāžas darbi</t>
  </si>
  <si>
    <t>Ūdens boilera demontāžas darbi</t>
  </si>
  <si>
    <t>Nevajadzīgo elektrības kabeļu demontāžas darbi</t>
  </si>
  <si>
    <t>Grīdas seguma apakšklāja montāža</t>
  </si>
  <si>
    <t>Apakšklājs - OPTIMA EXPERT AQUASTOP 2MM</t>
  </si>
  <si>
    <t>Vinila grīdas seguma montāža</t>
  </si>
  <si>
    <t>Vinila grīdas segums KRONO</t>
  </si>
  <si>
    <t>Kājlīstšu montāža pa telpas perimetru</t>
  </si>
  <si>
    <t xml:space="preserve">Izlīdzinošās masas ieklāšana uz grīdas </t>
  </si>
  <si>
    <t>Iekārto griestu montāžas darbi visās telpās</t>
  </si>
  <si>
    <t>iekārto griestu metāla konstrukcija + pildiņš</t>
  </si>
  <si>
    <t>Metāla profilu montāža uz sienām, nosedzot apkures caurules</t>
  </si>
  <si>
    <t xml:space="preserve">Ģipškartona montāža uz izveidotā karkasa GKB </t>
  </si>
  <si>
    <t>Grīdas gruntēšana pirms izlīdzinošās masas ieklāšanas / PALĪGTELPAS</t>
  </si>
  <si>
    <t>Flīžu demontāžas no grīdas palīgtelpās</t>
  </si>
  <si>
    <t>Durvju montāža</t>
  </si>
  <si>
    <t>Grīdas dēļu demontāžas darbi un utilizācija</t>
  </si>
  <si>
    <t xml:space="preserve">Sienu apdare ( griestu augstums pieņemts 3 m ) </t>
  </si>
  <si>
    <t>Loga demontāža</t>
  </si>
  <si>
    <t xml:space="preserve">Loga montāža ( pvc konstrukcija ) </t>
  </si>
  <si>
    <t>Elektrības kabeļu atvirzīšana no sienām uz remontu laiku</t>
  </si>
  <si>
    <t>Atvirzīto elektrības kabeļu atpakaļmontāža un stiprināšana</t>
  </si>
  <si>
    <t>Krāsas un krīta demontāža no sienām</t>
  </si>
  <si>
    <t>Nesošo grīdas elementu demontāža un utilizācija</t>
  </si>
  <si>
    <t xml:space="preserve">Grīdas sagatavošanas darbi ( šķemas slānis , blietēšana ) </t>
  </si>
  <si>
    <t>Putuplistirola ierīkošana, liekot divās kārtās pamīšus</t>
  </si>
  <si>
    <t xml:space="preserve">Tvaika izolācijas plēves ierīkošana </t>
  </si>
  <si>
    <t>Plēve 200 mikroni</t>
  </si>
  <si>
    <t>Tenapors EPS 150 / b-50</t>
  </si>
  <si>
    <t>Estrich grīdas izviede ( 70-80mm) biezumā</t>
  </si>
  <si>
    <t>Elektroinstalācijas izbūve telpās ( slēdži , rozetes, LED , kabeļi ) Paredzēt regulējamu LED apgaismojumu ģipškartona konstrukcijā</t>
  </si>
  <si>
    <t>Ģipškartona konstrukcijas izveide</t>
  </si>
  <si>
    <t>Nīcas vidusskola</t>
  </si>
  <si>
    <t>Skolas iela 14, Nīca, Nīcas pagasts, Nīcas novads, LV-3473</t>
  </si>
  <si>
    <t>NND/2021/13</t>
  </si>
  <si>
    <r>
      <t xml:space="preserve">Tāme sastādīda </t>
    </r>
    <r>
      <rPr>
        <u/>
        <sz val="8"/>
        <rFont val="Arial"/>
        <family val="2"/>
      </rPr>
      <t>2021.gada _________</t>
    </r>
  </si>
  <si>
    <t>Zēnu mājturības kabineta un palīgtelpu remonts</t>
  </si>
  <si>
    <t>Kopsavilkuma aprēķins  Nr.1</t>
  </si>
  <si>
    <t>Par kopējo summu, EUR:</t>
  </si>
  <si>
    <t>Kopējā darbietilpība, c/h:</t>
  </si>
  <si>
    <t xml:space="preserve">Tāme  sastādīta  </t>
  </si>
  <si>
    <t>Nr. p.k.</t>
  </si>
  <si>
    <t>Kods, tāmes Nr.</t>
  </si>
  <si>
    <t>Būvdarbu veids vai konstruktīvā elementa nosaukums</t>
  </si>
  <si>
    <t>Tāmes izmaksas</t>
  </si>
  <si>
    <t>Tai skaitā:</t>
  </si>
  <si>
    <t>Darbietilpība (c/h)</t>
  </si>
  <si>
    <t>darba alga</t>
  </si>
  <si>
    <t>būvizstrādājumi</t>
  </si>
  <si>
    <t>mehānismi</t>
  </si>
  <si>
    <t>Vispārējie būvdarbi</t>
  </si>
  <si>
    <t>Plānotā peļņa:</t>
  </si>
  <si>
    <t>Virsuzdevumi:</t>
  </si>
  <si>
    <t>t.sk. darba aizsardzība</t>
  </si>
  <si>
    <t>Pavisam kopā</t>
  </si>
  <si>
    <t>APSTIPRINU</t>
  </si>
  <si>
    <t>Pasūtītāja paraksts un</t>
  </si>
  <si>
    <r>
      <t xml:space="preserve">tā atšifrējums </t>
    </r>
    <r>
      <rPr>
        <sz val="6"/>
        <rFont val="Arial Narrow"/>
        <family val="2"/>
        <charset val="186"/>
      </rPr>
      <t>Z.v.</t>
    </r>
  </si>
  <si>
    <t>Z.v.</t>
  </si>
  <si>
    <t>______.gada</t>
  </si>
  <si>
    <t xml:space="preserve"> ___. _______________</t>
  </si>
  <si>
    <t>Koptāme</t>
  </si>
  <si>
    <t>Skolas iela 14, Nīca, Nīcas pag., Nīcas nov., LV - 3473</t>
  </si>
  <si>
    <t xml:space="preserve">Objekta nosaukums un adrese </t>
  </si>
  <si>
    <t>Nr.p.k.</t>
  </si>
  <si>
    <t>Objekta izmaksas EUR bez PVN 21%</t>
  </si>
  <si>
    <t>PVN 21%</t>
  </si>
  <si>
    <t>Objekta izmaksas EUR ar PVN 21%</t>
  </si>
  <si>
    <t>Kopā</t>
  </si>
  <si>
    <t xml:space="preserve"> </t>
  </si>
  <si>
    <t>Tiešās izmaksas kopā, t.sk. t.sk.darba devēja sociālais nodoklis 23,59 (%)</t>
  </si>
  <si>
    <t xml:space="preserve">Tāme sastādīta </t>
  </si>
  <si>
    <r>
      <t xml:space="preserve">Objekta nosaukums: </t>
    </r>
    <r>
      <rPr>
        <b/>
        <sz val="11"/>
        <color rgb="FF000000"/>
        <rFont val="Arial Narrow"/>
        <family val="2"/>
        <charset val="186"/>
      </rPr>
      <t>Zēnu mājturības kabineta un palīgtelpu remonts</t>
    </r>
  </si>
  <si>
    <r>
      <t xml:space="preserve">Objekta adrese: </t>
    </r>
    <r>
      <rPr>
        <b/>
        <sz val="11"/>
        <rFont val="Arial Narrow"/>
        <family val="2"/>
        <charset val="186"/>
      </rPr>
      <t>Skolas iela 14, Nīca, Nīcas pag., Nīcas nov., LV - 3473</t>
    </r>
  </si>
  <si>
    <r>
      <t xml:space="preserve">Pasūtītājs: </t>
    </r>
    <r>
      <rPr>
        <b/>
        <sz val="11"/>
        <rFont val="Arial Narrow"/>
        <family val="2"/>
        <charset val="186"/>
      </rPr>
      <t>Nīcas novada dome, Reģ.Nr. LV90000031531</t>
    </r>
  </si>
  <si>
    <r>
      <t xml:space="preserve">Būves nosaukums: </t>
    </r>
    <r>
      <rPr>
        <b/>
        <sz val="11"/>
        <color rgb="FF000000"/>
        <rFont val="Arial Narrow"/>
        <family val="2"/>
        <charset val="186"/>
      </rPr>
      <t>Nīcas vidusskola</t>
    </r>
  </si>
  <si>
    <t>Sertifikāta nr.:</t>
  </si>
  <si>
    <t>Sastādīja:</t>
  </si>
  <si>
    <t>Pārbaudīja: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</si>
</sst>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1"/>
      <color theme="1"/>
      <name val="Calibri"/>
      <family val="2"/>
      <charset val="186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186"/>
    </font>
    <font>
      <sz val="8"/>
      <color theme="1"/>
      <name val="Arial"/>
      <family val="2"/>
    </font>
    <font>
      <u/>
      <sz val="11"/>
      <color theme="10"/>
      <name val="Calibri"/>
      <family val="2"/>
      <charset val="186"/>
      <scheme val="minor"/>
    </font>
    <font>
      <u/>
      <sz val="11"/>
      <color theme="11"/>
      <name val="Calibri"/>
      <family val="2"/>
      <charset val="186"/>
      <scheme val="minor"/>
    </font>
    <font>
      <sz val="10"/>
      <name val="Arial"/>
      <family val="2"/>
      <charset val="1"/>
    </font>
    <font>
      <b/>
      <sz val="12"/>
      <name val="Arial"/>
      <family val="2"/>
      <charset val="204"/>
    </font>
    <font>
      <u/>
      <sz val="8"/>
      <name val="Arial"/>
      <family val="2"/>
    </font>
    <font>
      <sz val="8"/>
      <color rgb="FF000000"/>
      <name val="Arial"/>
      <family val="2"/>
    </font>
    <font>
      <b/>
      <sz val="16"/>
      <name val="Arial Narrow"/>
      <family val="2"/>
      <charset val="186"/>
    </font>
    <font>
      <sz val="10"/>
      <name val="Arial Narrow"/>
      <family val="2"/>
      <charset val="186"/>
    </font>
    <font>
      <b/>
      <sz val="10"/>
      <name val="Arial Narrow"/>
      <family val="2"/>
      <charset val="186"/>
    </font>
    <font>
      <sz val="11"/>
      <color indexed="8"/>
      <name val="Arial Narrow"/>
      <family val="2"/>
      <charset val="186"/>
    </font>
    <font>
      <sz val="11"/>
      <name val="Arial Narrow"/>
      <family val="2"/>
      <charset val="186"/>
    </font>
    <font>
      <sz val="11"/>
      <name val="Arial Narrow"/>
      <family val="2"/>
      <charset val="204"/>
    </font>
    <font>
      <b/>
      <sz val="12"/>
      <name val="Arial Narrow"/>
      <family val="2"/>
      <charset val="186"/>
    </font>
    <font>
      <sz val="12"/>
      <name val="Arial Narrow"/>
      <family val="2"/>
      <charset val="186"/>
    </font>
    <font>
      <i/>
      <sz val="10"/>
      <name val="Arial Narrow"/>
      <family val="2"/>
      <charset val="186"/>
    </font>
    <font>
      <b/>
      <u/>
      <sz val="11"/>
      <name val="Arial Narrow"/>
      <family val="2"/>
      <charset val="186"/>
    </font>
    <font>
      <b/>
      <sz val="11"/>
      <name val="Arial Narrow"/>
      <family val="2"/>
      <charset val="186"/>
    </font>
    <font>
      <i/>
      <sz val="11"/>
      <name val="Arial Narrow"/>
      <family val="2"/>
      <charset val="186"/>
    </font>
    <font>
      <i/>
      <sz val="9"/>
      <name val="Arial Narrow"/>
      <family val="2"/>
      <charset val="186"/>
    </font>
    <font>
      <b/>
      <sz val="12"/>
      <name val="Arial Narrow"/>
      <family val="2"/>
      <charset val="204"/>
    </font>
    <font>
      <sz val="10"/>
      <name val="Arial"/>
      <family val="2"/>
      <charset val="186"/>
    </font>
    <font>
      <u/>
      <sz val="10"/>
      <name val="Arial Narrow"/>
      <family val="2"/>
      <charset val="186"/>
    </font>
    <font>
      <i/>
      <sz val="6"/>
      <name val="Arial Narrow"/>
      <family val="2"/>
      <charset val="186"/>
    </font>
    <font>
      <sz val="6"/>
      <name val="Arial Narrow"/>
      <family val="2"/>
      <charset val="186"/>
    </font>
    <font>
      <i/>
      <sz val="8"/>
      <name val="Arial Narrow"/>
      <family val="2"/>
      <charset val="186"/>
    </font>
    <font>
      <sz val="12"/>
      <name val="Arial Narrow"/>
      <family val="2"/>
      <charset val="204"/>
    </font>
    <font>
      <i/>
      <sz val="8"/>
      <name val="Arial"/>
      <family val="2"/>
      <charset val="186"/>
    </font>
    <font>
      <b/>
      <sz val="10"/>
      <name val="Arial"/>
      <family val="2"/>
      <charset val="204"/>
    </font>
    <font>
      <sz val="10"/>
      <color theme="1"/>
      <name val="Arial"/>
      <family val="2"/>
      <charset val="186"/>
    </font>
    <font>
      <b/>
      <sz val="11"/>
      <color rgb="FF000000"/>
      <name val="Arial Narrow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000000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6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7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/>
    <xf numFmtId="0" fontId="25" fillId="0" borderId="0"/>
  </cellStyleXfs>
  <cellXfs count="253">
    <xf numFmtId="0" fontId="0" fillId="0" borderId="0" xfId="0"/>
    <xf numFmtId="0" fontId="2" fillId="0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9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Border="1" applyAlignment="1" applyProtection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 applyProtection="1">
      <alignment horizontal="center" vertical="center" wrapText="1"/>
    </xf>
    <xf numFmtId="2" fontId="3" fillId="4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 applyProtection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 applyProtection="1">
      <alignment horizontal="center" vertical="center" wrapText="1"/>
    </xf>
    <xf numFmtId="164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164" fontId="2" fillId="5" borderId="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textRotation="90" wrapText="1"/>
    </xf>
    <xf numFmtId="0" fontId="2" fillId="5" borderId="8" xfId="0" applyFont="1" applyFill="1" applyBorder="1" applyAlignment="1">
      <alignment horizontal="center" vertical="center" wrapText="1"/>
    </xf>
    <xf numFmtId="164" fontId="2" fillId="5" borderId="9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15" xfId="0" applyNumberFormat="1" applyFont="1" applyFill="1" applyBorder="1" applyAlignment="1" applyProtection="1">
      <alignment vertical="center" wrapText="1"/>
    </xf>
    <xf numFmtId="0" fontId="1" fillId="0" borderId="14" xfId="0" applyNumberFormat="1" applyFont="1" applyFill="1" applyBorder="1" applyAlignment="1" applyProtection="1">
      <alignment vertical="center" wrapText="1"/>
    </xf>
    <xf numFmtId="0" fontId="1" fillId="0" borderId="16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right" vertical="center" wrapText="1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left" vertical="center" wrapText="1"/>
    </xf>
    <xf numFmtId="0" fontId="2" fillId="0" borderId="17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textRotation="90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textRotation="90" wrapText="1"/>
    </xf>
    <xf numFmtId="0" fontId="2" fillId="2" borderId="1" xfId="0" applyNumberFormat="1" applyFont="1" applyFill="1" applyBorder="1" applyAlignment="1" applyProtection="1">
      <alignment horizontal="center" vertical="center" textRotation="90" wrapText="1"/>
    </xf>
    <xf numFmtId="0" fontId="2" fillId="4" borderId="1" xfId="0" applyNumberFormat="1" applyFont="1" applyFill="1" applyBorder="1" applyAlignment="1" applyProtection="1">
      <alignment horizontal="center" vertical="center" textRotation="90" wrapText="1"/>
    </xf>
    <xf numFmtId="0" fontId="2" fillId="4" borderId="9" xfId="0" applyNumberFormat="1" applyFont="1" applyFill="1" applyBorder="1" applyAlignment="1" applyProtection="1">
      <alignment horizontal="center" vertical="center" textRotation="90" wrapText="1"/>
    </xf>
    <xf numFmtId="0" fontId="2" fillId="4" borderId="8" xfId="0" applyNumberFormat="1" applyFont="1" applyFill="1" applyBorder="1" applyAlignment="1" applyProtection="1">
      <alignment horizontal="center" vertical="center" wrapText="1"/>
    </xf>
    <xf numFmtId="0" fontId="1" fillId="4" borderId="1" xfId="0" applyNumberFormat="1" applyFont="1" applyFill="1" applyBorder="1" applyAlignment="1" applyProtection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10" fillId="0" borderId="5" xfId="0" applyFont="1" applyBorder="1" applyAlignment="1">
      <alignment horizontal="left" vertical="center"/>
    </xf>
    <xf numFmtId="0" fontId="0" fillId="0" borderId="0" xfId="0" applyFont="1" applyBorder="1"/>
    <xf numFmtId="0" fontId="4" fillId="0" borderId="0" xfId="0" applyFont="1"/>
    <xf numFmtId="0" fontId="0" fillId="0" borderId="0" xfId="0" applyAlignment="1">
      <alignment horizontal="right"/>
    </xf>
    <xf numFmtId="0" fontId="2" fillId="6" borderId="8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164" fontId="2" fillId="3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/>
    <xf numFmtId="0" fontId="13" fillId="0" borderId="0" xfId="0" applyFont="1" applyAlignment="1"/>
    <xf numFmtId="0" fontId="14" fillId="0" borderId="21" xfId="0" applyNumberFormat="1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/>
    <xf numFmtId="0" fontId="14" fillId="0" borderId="21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2" fillId="0" borderId="0" xfId="0" applyFont="1" applyBorder="1"/>
    <xf numFmtId="2" fontId="17" fillId="0" borderId="0" xfId="0" applyNumberFormat="1" applyFont="1"/>
    <xf numFmtId="0" fontId="15" fillId="0" borderId="0" xfId="0" applyFont="1"/>
    <xf numFmtId="2" fontId="18" fillId="0" borderId="0" xfId="0" applyNumberFormat="1" applyFont="1"/>
    <xf numFmtId="0" fontId="12" fillId="0" borderId="31" xfId="0" applyFont="1" applyBorder="1" applyAlignment="1">
      <alignment horizontal="center" vertical="center" textRotation="90" wrapText="1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textRotation="90"/>
    </xf>
    <xf numFmtId="0" fontId="15" fillId="0" borderId="25" xfId="0" applyFont="1" applyFill="1" applyBorder="1" applyAlignment="1">
      <alignment horizontal="center" vertical="center" textRotation="90" wrapText="1"/>
    </xf>
    <xf numFmtId="0" fontId="15" fillId="0" borderId="37" xfId="0" applyFont="1" applyBorder="1" applyAlignment="1">
      <alignment horizontal="center" vertical="center" textRotation="90" wrapText="1"/>
    </xf>
    <xf numFmtId="0" fontId="15" fillId="0" borderId="23" xfId="0" applyFont="1" applyBorder="1" applyAlignment="1">
      <alignment horizontal="center" vertical="center" textRotation="90" wrapText="1"/>
    </xf>
    <xf numFmtId="0" fontId="15" fillId="0" borderId="24" xfId="0" applyFont="1" applyBorder="1" applyAlignment="1">
      <alignment horizontal="center" vertical="center" textRotation="90" wrapText="1"/>
    </xf>
    <xf numFmtId="0" fontId="15" fillId="0" borderId="25" xfId="0" applyFont="1" applyBorder="1" applyAlignment="1">
      <alignment horizontal="center" vertical="center" textRotation="90" wrapText="1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center" wrapText="1"/>
    </xf>
    <xf numFmtId="4" fontId="21" fillId="0" borderId="38" xfId="0" applyNumberFormat="1" applyFont="1" applyFill="1" applyBorder="1" applyAlignment="1">
      <alignment horizontal="center" vertical="center"/>
    </xf>
    <xf numFmtId="4" fontId="15" fillId="0" borderId="41" xfId="0" applyNumberFormat="1" applyFont="1" applyBorder="1" applyAlignment="1">
      <alignment horizontal="center" vertical="center"/>
    </xf>
    <xf numFmtId="4" fontId="15" fillId="0" borderId="42" xfId="0" applyNumberFormat="1" applyFont="1" applyBorder="1" applyAlignment="1">
      <alignment horizontal="center" vertical="center"/>
    </xf>
    <xf numFmtId="4" fontId="15" fillId="0" borderId="43" xfId="0" applyNumberFormat="1" applyFont="1" applyBorder="1" applyAlignment="1">
      <alignment horizontal="center" vertical="center"/>
    </xf>
    <xf numFmtId="4" fontId="15" fillId="0" borderId="38" xfId="0" applyNumberFormat="1" applyFont="1" applyBorder="1" applyAlignment="1">
      <alignment horizontal="center" vertical="center"/>
    </xf>
    <xf numFmtId="4" fontId="12" fillId="0" borderId="0" xfId="0" applyNumberFormat="1" applyFont="1"/>
    <xf numFmtId="0" fontId="20" fillId="0" borderId="45" xfId="0" applyFont="1" applyBorder="1" applyAlignment="1">
      <alignment vertical="center" wrapText="1"/>
    </xf>
    <xf numFmtId="4" fontId="20" fillId="0" borderId="31" xfId="0" applyNumberFormat="1" applyFont="1" applyFill="1" applyBorder="1" applyAlignment="1">
      <alignment horizontal="center" vertical="center" wrapText="1"/>
    </xf>
    <xf numFmtId="9" fontId="15" fillId="0" borderId="25" xfId="0" applyNumberFormat="1" applyFont="1" applyBorder="1" applyAlignment="1">
      <alignment horizontal="center" vertical="center" wrapText="1"/>
    </xf>
    <xf numFmtId="2" fontId="16" fillId="0" borderId="22" xfId="0" applyNumberFormat="1" applyFont="1" applyFill="1" applyBorder="1" applyAlignment="1">
      <alignment horizontal="center" vertical="center"/>
    </xf>
    <xf numFmtId="4" fontId="15" fillId="0" borderId="23" xfId="0" applyNumberFormat="1" applyFont="1" applyBorder="1" applyAlignment="1">
      <alignment horizontal="center" vertical="center" wrapText="1"/>
    </xf>
    <xf numFmtId="4" fontId="15" fillId="0" borderId="47" xfId="0" applyNumberFormat="1" applyFont="1" applyBorder="1" applyAlignment="1">
      <alignment horizontal="center" vertical="center" wrapText="1"/>
    </xf>
    <xf numFmtId="4" fontId="15" fillId="0" borderId="48" xfId="0" applyNumberFormat="1" applyFont="1" applyBorder="1" applyAlignment="1">
      <alignment horizontal="center" vertical="center" wrapText="1"/>
    </xf>
    <xf numFmtId="9" fontId="15" fillId="0" borderId="52" xfId="0" applyNumberFormat="1" applyFont="1" applyBorder="1" applyAlignment="1">
      <alignment horizontal="center" vertical="center" wrapText="1"/>
    </xf>
    <xf numFmtId="2" fontId="16" fillId="0" borderId="53" xfId="0" applyNumberFormat="1" applyFont="1" applyFill="1" applyBorder="1" applyAlignment="1">
      <alignment horizontal="center" vertical="center"/>
    </xf>
    <xf numFmtId="9" fontId="22" fillId="0" borderId="38" xfId="0" applyNumberFormat="1" applyFont="1" applyBorder="1" applyAlignment="1">
      <alignment horizontal="center" vertical="center" wrapText="1"/>
    </xf>
    <xf numFmtId="2" fontId="22" fillId="0" borderId="53" xfId="0" applyNumberFormat="1" applyFont="1" applyFill="1" applyBorder="1" applyAlignment="1">
      <alignment horizontal="center" vertical="center"/>
    </xf>
    <xf numFmtId="4" fontId="22" fillId="0" borderId="42" xfId="0" applyNumberFormat="1" applyFont="1" applyBorder="1" applyAlignment="1">
      <alignment horizontal="center" vertical="center" wrapText="1"/>
    </xf>
    <xf numFmtId="4" fontId="22" fillId="0" borderId="54" xfId="0" applyNumberFormat="1" applyFont="1" applyBorder="1" applyAlignment="1">
      <alignment horizontal="center" vertical="center" wrapText="1"/>
    </xf>
    <xf numFmtId="0" fontId="23" fillId="0" borderId="0" xfId="0" applyFont="1"/>
    <xf numFmtId="0" fontId="21" fillId="0" borderId="31" xfId="0" applyFont="1" applyBorder="1" applyAlignment="1">
      <alignment horizontal="center" vertical="center"/>
    </xf>
    <xf numFmtId="2" fontId="24" fillId="0" borderId="55" xfId="0" applyNumberFormat="1" applyFont="1" applyFill="1" applyBorder="1" applyAlignment="1">
      <alignment horizontal="center" vertical="center"/>
    </xf>
    <xf numFmtId="4" fontId="21" fillId="0" borderId="56" xfId="0" applyNumberFormat="1" applyFont="1" applyBorder="1" applyAlignment="1">
      <alignment horizontal="center"/>
    </xf>
    <xf numFmtId="4" fontId="21" fillId="0" borderId="33" xfId="0" applyNumberFormat="1" applyFont="1" applyBorder="1" applyAlignment="1">
      <alignment horizontal="center"/>
    </xf>
    <xf numFmtId="4" fontId="21" fillId="0" borderId="44" xfId="0" applyNumberFormat="1" applyFont="1" applyBorder="1" applyAlignment="1">
      <alignment horizontal="center"/>
    </xf>
    <xf numFmtId="0" fontId="17" fillId="0" borderId="0" xfId="0" applyFont="1"/>
    <xf numFmtId="0" fontId="12" fillId="0" borderId="0" xfId="104" applyFont="1" applyFill="1" applyBorder="1" applyAlignment="1">
      <alignment vertical="center" wrapText="1"/>
    </xf>
    <xf numFmtId="0" fontId="12" fillId="0" borderId="0" xfId="104" applyFont="1" applyFill="1" applyBorder="1" applyAlignment="1">
      <alignment vertical="center"/>
    </xf>
    <xf numFmtId="4" fontId="12" fillId="0" borderId="0" xfId="104" applyNumberFormat="1" applyFont="1" applyFill="1" applyBorder="1" applyAlignment="1">
      <alignment horizontal="center" vertical="center"/>
    </xf>
    <xf numFmtId="0" fontId="12" fillId="0" borderId="0" xfId="104" applyFont="1" applyFill="1" applyBorder="1" applyAlignment="1">
      <alignment horizontal="center" vertical="center"/>
    </xf>
    <xf numFmtId="2" fontId="12" fillId="0" borderId="0" xfId="104" applyNumberFormat="1" applyFont="1" applyFill="1" applyBorder="1" applyAlignment="1">
      <alignment horizontal="center" vertical="center"/>
    </xf>
    <xf numFmtId="0" fontId="26" fillId="0" borderId="0" xfId="104" applyFont="1" applyFill="1" applyBorder="1" applyAlignment="1">
      <alignment vertical="center"/>
    </xf>
    <xf numFmtId="0" fontId="26" fillId="0" borderId="0" xfId="104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5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horizontal="right" vertical="top"/>
    </xf>
    <xf numFmtId="0" fontId="27" fillId="0" borderId="57" xfId="0" applyNumberFormat="1" applyFont="1" applyFill="1" applyBorder="1" applyAlignment="1" applyProtection="1">
      <alignment horizontal="right" vertical="top"/>
    </xf>
    <xf numFmtId="0" fontId="27" fillId="0" borderId="14" xfId="0" applyNumberFormat="1" applyFont="1" applyFill="1" applyBorder="1" applyAlignment="1" applyProtection="1">
      <alignment horizontal="right" vertical="top"/>
    </xf>
    <xf numFmtId="0" fontId="27" fillId="0" borderId="0" xfId="0" applyNumberFormat="1" applyFont="1" applyFill="1" applyBorder="1" applyAlignment="1" applyProtection="1">
      <alignment horizontal="right" vertical="top" wrapText="1"/>
    </xf>
    <xf numFmtId="0" fontId="19" fillId="0" borderId="0" xfId="0" applyNumberFormat="1" applyFont="1" applyFill="1" applyBorder="1" applyAlignment="1" applyProtection="1">
      <alignment horizontal="right" vertical="top" wrapText="1"/>
    </xf>
    <xf numFmtId="0" fontId="15" fillId="0" borderId="0" xfId="0" applyNumberFormat="1" applyFont="1" applyFill="1" applyBorder="1" applyAlignment="1" applyProtection="1">
      <alignment horizontal="left" vertical="top"/>
    </xf>
    <xf numFmtId="0" fontId="22" fillId="0" borderId="0" xfId="0" applyNumberFormat="1" applyFont="1" applyFill="1" applyBorder="1" applyAlignment="1" applyProtection="1">
      <alignment horizontal="center" vertical="top" wrapText="1"/>
    </xf>
    <xf numFmtId="0" fontId="22" fillId="0" borderId="0" xfId="0" applyNumberFormat="1" applyFont="1" applyFill="1" applyBorder="1" applyAlignment="1" applyProtection="1">
      <alignment vertical="top" wrapText="1"/>
    </xf>
    <xf numFmtId="0" fontId="15" fillId="0" borderId="45" xfId="0" applyNumberFormat="1" applyFont="1" applyFill="1" applyBorder="1" applyAlignment="1" applyProtection="1">
      <alignment horizontal="center" vertical="center" wrapText="1"/>
    </xf>
    <xf numFmtId="0" fontId="15" fillId="0" borderId="31" xfId="0" applyNumberFormat="1" applyFont="1" applyFill="1" applyBorder="1" applyAlignment="1" applyProtection="1">
      <alignment horizontal="center" vertical="center"/>
    </xf>
    <xf numFmtId="0" fontId="15" fillId="0" borderId="26" xfId="0" applyNumberFormat="1" applyFont="1" applyFill="1" applyBorder="1" applyAlignment="1" applyProtection="1">
      <alignment horizontal="center" vertical="center" wrapText="1"/>
    </xf>
    <xf numFmtId="0" fontId="15" fillId="0" borderId="31" xfId="0" applyNumberFormat="1" applyFont="1" applyFill="1" applyBorder="1" applyAlignment="1" applyProtection="1">
      <alignment horizontal="center" vertical="center" wrapText="1"/>
    </xf>
    <xf numFmtId="0" fontId="18" fillId="0" borderId="45" xfId="105" applyFont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right" vertical="center"/>
    </xf>
    <xf numFmtId="4" fontId="17" fillId="0" borderId="31" xfId="0" applyNumberFormat="1" applyFont="1" applyBorder="1" applyAlignment="1">
      <alignment horizontal="center" vertical="center"/>
    </xf>
    <xf numFmtId="4" fontId="17" fillId="0" borderId="55" xfId="0" applyNumberFormat="1" applyFont="1" applyBorder="1" applyAlignment="1">
      <alignment horizontal="center" vertical="center"/>
    </xf>
    <xf numFmtId="4" fontId="15" fillId="0" borderId="0" xfId="0" applyNumberFormat="1" applyFont="1"/>
    <xf numFmtId="0" fontId="15" fillId="0" borderId="0" xfId="83" applyFont="1" applyAlignment="1">
      <alignment vertical="center"/>
    </xf>
    <xf numFmtId="4" fontId="15" fillId="0" borderId="0" xfId="83" applyNumberFormat="1" applyFont="1" applyAlignment="1">
      <alignment vertical="center"/>
    </xf>
    <xf numFmtId="0" fontId="30" fillId="0" borderId="0" xfId="0" applyFont="1" applyBorder="1" applyAlignment="1"/>
    <xf numFmtId="0" fontId="18" fillId="0" borderId="0" xfId="0" applyFont="1"/>
    <xf numFmtId="0" fontId="30" fillId="0" borderId="0" xfId="0" applyFont="1" applyFill="1" applyBorder="1" applyAlignment="1">
      <alignment vertical="top"/>
    </xf>
    <xf numFmtId="0" fontId="30" fillId="0" borderId="0" xfId="0" applyFont="1"/>
    <xf numFmtId="0" fontId="18" fillId="0" borderId="0" xfId="0" applyFont="1" applyBorder="1" applyAlignment="1"/>
    <xf numFmtId="0" fontId="18" fillId="0" borderId="0" xfId="0" applyFont="1" applyFill="1" applyAlignment="1">
      <alignment horizontal="left"/>
    </xf>
    <xf numFmtId="0" fontId="18" fillId="0" borderId="0" xfId="0" applyNumberFormat="1" applyFont="1" applyFill="1" applyBorder="1" applyAlignment="1" applyProtection="1">
      <alignment vertical="top"/>
    </xf>
    <xf numFmtId="0" fontId="1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2" fontId="4" fillId="0" borderId="0" xfId="0" applyNumberFormat="1" applyFont="1" applyFill="1" applyBorder="1" applyAlignment="1">
      <alignment horizontal="center"/>
    </xf>
    <xf numFmtId="0" fontId="0" fillId="0" borderId="0" xfId="0" applyAlignment="1"/>
    <xf numFmtId="0" fontId="32" fillId="0" borderId="14" xfId="0" applyNumberFormat="1" applyFont="1" applyFill="1" applyBorder="1" applyAlignment="1" applyProtection="1">
      <alignment horizontal="center" vertical="center" wrapText="1"/>
    </xf>
    <xf numFmtId="0" fontId="33" fillId="0" borderId="0" xfId="0" applyFont="1"/>
    <xf numFmtId="0" fontId="33" fillId="0" borderId="0" xfId="0" applyFont="1" applyAlignment="1">
      <alignment horizontal="right"/>
    </xf>
    <xf numFmtId="0" fontId="18" fillId="0" borderId="0" xfId="0" applyFont="1" applyFill="1" applyBorder="1" applyAlignment="1">
      <alignment horizontal="center" vertical="top"/>
    </xf>
    <xf numFmtId="0" fontId="15" fillId="0" borderId="0" xfId="0" applyFont="1" applyAlignment="1">
      <alignment horizontal="center" wrapText="1"/>
    </xf>
    <xf numFmtId="0" fontId="12" fillId="0" borderId="14" xfId="0" applyFont="1" applyBorder="1" applyAlignment="1">
      <alignment horizontal="right" vertical="center"/>
    </xf>
    <xf numFmtId="0" fontId="15" fillId="0" borderId="17" xfId="105" applyFont="1" applyBorder="1" applyAlignment="1">
      <alignment horizontal="center" vertical="center" wrapText="1"/>
    </xf>
    <xf numFmtId="0" fontId="15" fillId="0" borderId="3" xfId="105" applyFont="1" applyBorder="1" applyAlignment="1">
      <alignment horizontal="center" vertical="center" wrapText="1"/>
    </xf>
    <xf numFmtId="0" fontId="15" fillId="0" borderId="17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4" fontId="18" fillId="0" borderId="17" xfId="0" applyNumberFormat="1" applyFont="1" applyBorder="1" applyAlignment="1">
      <alignment horizontal="center" vertical="center"/>
    </xf>
    <xf numFmtId="4" fontId="18" fillId="0" borderId="3" xfId="0" applyNumberFormat="1" applyFont="1" applyBorder="1" applyAlignment="1">
      <alignment horizontal="center" vertical="center"/>
    </xf>
    <xf numFmtId="4" fontId="15" fillId="0" borderId="17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horizontal="center" vertical="top" wrapText="1"/>
    </xf>
    <xf numFmtId="0" fontId="17" fillId="0" borderId="0" xfId="0" applyNumberFormat="1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right" vertical="center" wrapText="1"/>
    </xf>
    <xf numFmtId="0" fontId="20" fillId="0" borderId="33" xfId="0" applyFont="1" applyBorder="1" applyAlignment="1">
      <alignment horizontal="right" vertical="center" wrapText="1"/>
    </xf>
    <xf numFmtId="0" fontId="20" fillId="0" borderId="44" xfId="0" applyFont="1" applyBorder="1" applyAlignment="1">
      <alignment horizontal="right" vertical="center" wrapText="1"/>
    </xf>
    <xf numFmtId="0" fontId="15" fillId="0" borderId="35" xfId="0" applyFont="1" applyBorder="1" applyAlignment="1">
      <alignment horizontal="right" vertical="center" wrapText="1"/>
    </xf>
    <xf numFmtId="0" fontId="15" fillId="0" borderId="46" xfId="0" applyFont="1" applyBorder="1" applyAlignment="1">
      <alignment horizontal="right" vertical="center" wrapText="1"/>
    </xf>
    <xf numFmtId="0" fontId="15" fillId="0" borderId="36" xfId="0" applyFont="1" applyBorder="1" applyAlignment="1">
      <alignment horizontal="right" vertical="center" wrapText="1"/>
    </xf>
    <xf numFmtId="0" fontId="15" fillId="0" borderId="49" xfId="0" applyFont="1" applyBorder="1" applyAlignment="1">
      <alignment horizontal="right" vertical="center" wrapText="1"/>
    </xf>
    <xf numFmtId="0" fontId="15" fillId="0" borderId="50" xfId="0" applyFont="1" applyBorder="1" applyAlignment="1">
      <alignment horizontal="right" vertical="center" wrapText="1"/>
    </xf>
    <xf numFmtId="0" fontId="15" fillId="0" borderId="51" xfId="0" applyFont="1" applyBorder="1" applyAlignment="1">
      <alignment horizontal="right" vertical="center" wrapText="1"/>
    </xf>
    <xf numFmtId="0" fontId="22" fillId="0" borderId="49" xfId="0" applyFont="1" applyBorder="1" applyAlignment="1">
      <alignment horizontal="right" vertical="center" wrapText="1"/>
    </xf>
    <xf numFmtId="0" fontId="22" fillId="0" borderId="50" xfId="0" applyFont="1" applyBorder="1" applyAlignment="1">
      <alignment horizontal="right" vertical="center" wrapText="1"/>
    </xf>
    <xf numFmtId="0" fontId="22" fillId="0" borderId="51" xfId="0" applyFont="1" applyBorder="1" applyAlignment="1">
      <alignment horizontal="right" vertical="center" wrapText="1"/>
    </xf>
    <xf numFmtId="0" fontId="21" fillId="0" borderId="32" xfId="0" applyFont="1" applyBorder="1" applyAlignment="1">
      <alignment horizontal="right" vertical="center"/>
    </xf>
    <xf numFmtId="0" fontId="21" fillId="0" borderId="33" xfId="0" applyFont="1" applyBorder="1" applyAlignment="1">
      <alignment horizontal="right" vertical="center"/>
    </xf>
    <xf numFmtId="0" fontId="21" fillId="0" borderId="44" xfId="0" applyFont="1" applyBorder="1" applyAlignment="1">
      <alignment horizontal="right" vertic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 applyBorder="1" applyAlignment="1">
      <alignment horizontal="right"/>
    </xf>
    <xf numFmtId="0" fontId="12" fillId="0" borderId="22" xfId="0" applyFont="1" applyBorder="1" applyAlignment="1">
      <alignment horizontal="center" vertical="center" textRotation="90"/>
    </xf>
    <xf numFmtId="0" fontId="12" fillId="0" borderId="27" xfId="0" applyFont="1" applyBorder="1" applyAlignment="1">
      <alignment horizontal="center" vertical="center" textRotation="90"/>
    </xf>
    <xf numFmtId="0" fontId="12" fillId="0" borderId="23" xfId="0" applyFont="1" applyBorder="1" applyAlignment="1">
      <alignment horizontal="center" vertical="center" textRotation="90"/>
    </xf>
    <xf numFmtId="0" fontId="12" fillId="0" borderId="28" xfId="0" applyFont="1" applyBorder="1" applyAlignment="1">
      <alignment horizontal="center" vertical="center" textRotation="90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textRotation="90" wrapText="1"/>
    </xf>
    <xf numFmtId="0" fontId="12" fillId="0" borderId="30" xfId="0" applyFont="1" applyBorder="1" applyAlignment="1">
      <alignment horizontal="center" vertical="center" textRotation="90" wrapText="1"/>
    </xf>
    <xf numFmtId="0" fontId="12" fillId="0" borderId="26" xfId="0" applyFont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textRotation="90" wrapText="1"/>
    </xf>
    <xf numFmtId="0" fontId="2" fillId="0" borderId="8" xfId="0" applyNumberFormat="1" applyFont="1" applyFill="1" applyBorder="1" applyAlignment="1" applyProtection="1">
      <alignment horizontal="center" vertical="center" textRotation="90" wrapText="1"/>
    </xf>
    <xf numFmtId="0" fontId="2" fillId="3" borderId="7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NumberFormat="1" applyFont="1" applyFill="1" applyBorder="1" applyAlignment="1" applyProtection="1">
      <alignment horizontal="center" vertical="center" textRotation="90" wrapText="1"/>
    </xf>
    <xf numFmtId="0" fontId="2" fillId="2" borderId="7" xfId="0" applyNumberFormat="1" applyFont="1" applyFill="1" applyBorder="1" applyAlignment="1" applyProtection="1">
      <alignment horizontal="center" vertical="center" textRotation="90" wrapText="1"/>
    </xf>
    <xf numFmtId="0" fontId="2" fillId="2" borderId="1" xfId="0" applyNumberFormat="1" applyFont="1" applyFill="1" applyBorder="1" applyAlignment="1" applyProtection="1">
      <alignment horizontal="center" vertical="center" textRotation="90"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right" vertical="center" wrapText="1"/>
    </xf>
    <xf numFmtId="0" fontId="2" fillId="3" borderId="5" xfId="0" applyFont="1" applyFill="1" applyBorder="1" applyAlignment="1" applyProtection="1">
      <alignment horizontal="right" vertical="center" wrapText="1"/>
    </xf>
    <xf numFmtId="0" fontId="31" fillId="3" borderId="1" xfId="0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Border="1" applyAlignment="1" applyProtection="1">
      <alignment horizontal="right" vertical="center" wrapText="1"/>
    </xf>
  </cellXfs>
  <cellStyles count="106">
    <cellStyle name="Hipersaite" xfId="1" builtinId="8" hidden="1"/>
    <cellStyle name="Hipersaite" xfId="3" builtinId="8" hidden="1"/>
    <cellStyle name="Hipersaite" xfId="5" builtinId="8" hidden="1"/>
    <cellStyle name="Hipersaite" xfId="7" builtinId="8" hidden="1"/>
    <cellStyle name="Hipersaite" xfId="9" builtinId="8" hidden="1"/>
    <cellStyle name="Hipersaite" xfId="11" builtinId="8" hidden="1"/>
    <cellStyle name="Hipersaite" xfId="13" builtinId="8" hidden="1"/>
    <cellStyle name="Hipersaite" xfId="15" builtinId="8" hidden="1"/>
    <cellStyle name="Hipersaite" xfId="17" builtinId="8" hidden="1"/>
    <cellStyle name="Hipersaite" xfId="19" builtinId="8" hidden="1"/>
    <cellStyle name="Hipersaite" xfId="21" builtinId="8" hidden="1"/>
    <cellStyle name="Hipersaite" xfId="23" builtinId="8" hidden="1"/>
    <cellStyle name="Hipersaite" xfId="25" builtinId="8" hidden="1"/>
    <cellStyle name="Hipersaite" xfId="27" builtinId="8" hidden="1"/>
    <cellStyle name="Hipersaite" xfId="29" builtinId="8" hidden="1"/>
    <cellStyle name="Hipersaite" xfId="31" builtinId="8" hidden="1"/>
    <cellStyle name="Hipersaite" xfId="33" builtinId="8" hidden="1"/>
    <cellStyle name="Hipersaite" xfId="35" builtinId="8" hidden="1"/>
    <cellStyle name="Hipersaite" xfId="37" builtinId="8" hidden="1"/>
    <cellStyle name="Hipersaite" xfId="39" builtinId="8" hidden="1"/>
    <cellStyle name="Hipersaite" xfId="41" builtinId="8" hidden="1"/>
    <cellStyle name="Hipersaite" xfId="43" builtinId="8" hidden="1"/>
    <cellStyle name="Hipersaite" xfId="47" builtinId="8" hidden="1"/>
    <cellStyle name="Hipersaite" xfId="49" builtinId="8" hidden="1"/>
    <cellStyle name="Hipersaite" xfId="51" builtinId="8" hidden="1"/>
    <cellStyle name="Hipersaite" xfId="53" builtinId="8" hidden="1"/>
    <cellStyle name="Hipersaite" xfId="55" builtinId="8" hidden="1"/>
    <cellStyle name="Hipersaite" xfId="57" builtinId="8" hidden="1"/>
    <cellStyle name="Hipersaite" xfId="59" builtinId="8" hidden="1"/>
    <cellStyle name="Hipersaite" xfId="61" builtinId="8" hidden="1"/>
    <cellStyle name="Hipersaite" xfId="63" builtinId="8" hidden="1"/>
    <cellStyle name="Hipersaite" xfId="65" builtinId="8" hidden="1"/>
    <cellStyle name="Hipersaite" xfId="67" builtinId="8" hidden="1"/>
    <cellStyle name="Hipersaite" xfId="69" builtinId="8" hidden="1"/>
    <cellStyle name="Hipersaite" xfId="71" builtinId="8" hidden="1"/>
    <cellStyle name="Hipersaite" xfId="73" builtinId="8" hidden="1"/>
    <cellStyle name="Hipersaite" xfId="75" builtinId="8" hidden="1"/>
    <cellStyle name="Hipersaite" xfId="77" builtinId="8" hidden="1"/>
    <cellStyle name="Hipersaite" xfId="79" builtinId="8" hidden="1"/>
    <cellStyle name="Hipersaite" xfId="81" builtinId="8" hidden="1"/>
    <cellStyle name="Hipersaite" xfId="84" builtinId="8" hidden="1"/>
    <cellStyle name="Hipersaite" xfId="86" builtinId="8" hidden="1"/>
    <cellStyle name="Hipersaite" xfId="88" builtinId="8" hidden="1"/>
    <cellStyle name="Hipersaite" xfId="90" builtinId="8" hidden="1"/>
    <cellStyle name="Hipersaite" xfId="92" builtinId="8" hidden="1"/>
    <cellStyle name="Hipersaite" xfId="94" builtinId="8" hidden="1"/>
    <cellStyle name="Hipersaite" xfId="96" builtinId="8" hidden="1"/>
    <cellStyle name="Hipersaite" xfId="98" builtinId="8" hidden="1"/>
    <cellStyle name="Hipersaite" xfId="100" builtinId="8" hidden="1"/>
    <cellStyle name="Hipersaite" xfId="102" builtinId="8" hidden="1"/>
    <cellStyle name="Izmantota hipersaite" xfId="2" builtinId="9" hidden="1"/>
    <cellStyle name="Izmantota hipersaite" xfId="4" builtinId="9" hidden="1"/>
    <cellStyle name="Izmantota hipersaite" xfId="6" builtinId="9" hidden="1"/>
    <cellStyle name="Izmantota hipersaite" xfId="8" builtinId="9" hidden="1"/>
    <cellStyle name="Izmantota hipersaite" xfId="10" builtinId="9" hidden="1"/>
    <cellStyle name="Izmantota hipersaite" xfId="12" builtinId="9" hidden="1"/>
    <cellStyle name="Izmantota hipersaite" xfId="14" builtinId="9" hidden="1"/>
    <cellStyle name="Izmantota hipersaite" xfId="16" builtinId="9" hidden="1"/>
    <cellStyle name="Izmantota hipersaite" xfId="18" builtinId="9" hidden="1"/>
    <cellStyle name="Izmantota hipersaite" xfId="20" builtinId="9" hidden="1"/>
    <cellStyle name="Izmantota hipersaite" xfId="22" builtinId="9" hidden="1"/>
    <cellStyle name="Izmantota hipersaite" xfId="24" builtinId="9" hidden="1"/>
    <cellStyle name="Izmantota hipersaite" xfId="26" builtinId="9" hidden="1"/>
    <cellStyle name="Izmantota hipersaite" xfId="28" builtinId="9" hidden="1"/>
    <cellStyle name="Izmantota hipersaite" xfId="30" builtinId="9" hidden="1"/>
    <cellStyle name="Izmantota hipersaite" xfId="32" builtinId="9" hidden="1"/>
    <cellStyle name="Izmantota hipersaite" xfId="34" builtinId="9" hidden="1"/>
    <cellStyle name="Izmantota hipersaite" xfId="36" builtinId="9" hidden="1"/>
    <cellStyle name="Izmantota hipersaite" xfId="38" builtinId="9" hidden="1"/>
    <cellStyle name="Izmantota hipersaite" xfId="40" builtinId="9" hidden="1"/>
    <cellStyle name="Izmantota hipersaite" xfId="42" builtinId="9" hidden="1"/>
    <cellStyle name="Izmantota hipersaite" xfId="44" builtinId="9" hidden="1"/>
    <cellStyle name="Izmantota hipersaite" xfId="48" builtinId="9" hidden="1"/>
    <cellStyle name="Izmantota hipersaite" xfId="50" builtinId="9" hidden="1"/>
    <cellStyle name="Izmantota hipersaite" xfId="52" builtinId="9" hidden="1"/>
    <cellStyle name="Izmantota hipersaite" xfId="54" builtinId="9" hidden="1"/>
    <cellStyle name="Izmantota hipersaite" xfId="56" builtinId="9" hidden="1"/>
    <cellStyle name="Izmantota hipersaite" xfId="58" builtinId="9" hidden="1"/>
    <cellStyle name="Izmantota hipersaite" xfId="60" builtinId="9" hidden="1"/>
    <cellStyle name="Izmantota hipersaite" xfId="62" builtinId="9" hidden="1"/>
    <cellStyle name="Izmantota hipersaite" xfId="64" builtinId="9" hidden="1"/>
    <cellStyle name="Izmantota hipersaite" xfId="66" builtinId="9" hidden="1"/>
    <cellStyle name="Izmantota hipersaite" xfId="68" builtinId="9" hidden="1"/>
    <cellStyle name="Izmantota hipersaite" xfId="70" builtinId="9" hidden="1"/>
    <cellStyle name="Izmantota hipersaite" xfId="72" builtinId="9" hidden="1"/>
    <cellStyle name="Izmantota hipersaite" xfId="74" builtinId="9" hidden="1"/>
    <cellStyle name="Izmantota hipersaite" xfId="76" builtinId="9" hidden="1"/>
    <cellStyle name="Izmantota hipersaite" xfId="78" builtinId="9" hidden="1"/>
    <cellStyle name="Izmantota hipersaite" xfId="80" builtinId="9" hidden="1"/>
    <cellStyle name="Izmantota hipersaite" xfId="82" builtinId="9" hidden="1"/>
    <cellStyle name="Izmantota hipersaite" xfId="85" builtinId="9" hidden="1"/>
    <cellStyle name="Izmantota hipersaite" xfId="87" builtinId="9" hidden="1"/>
    <cellStyle name="Izmantota hipersaite" xfId="89" builtinId="9" hidden="1"/>
    <cellStyle name="Izmantota hipersaite" xfId="91" builtinId="9" hidden="1"/>
    <cellStyle name="Izmantota hipersaite" xfId="93" builtinId="9" hidden="1"/>
    <cellStyle name="Izmantota hipersaite" xfId="95" builtinId="9" hidden="1"/>
    <cellStyle name="Izmantota hipersaite" xfId="97" builtinId="9" hidden="1"/>
    <cellStyle name="Izmantota hipersaite" xfId="99" builtinId="9" hidden="1"/>
    <cellStyle name="Izmantota hipersaite" xfId="101" builtinId="9" hidden="1"/>
    <cellStyle name="Izmantota hipersaite" xfId="103" builtinId="9" hidden="1"/>
    <cellStyle name="Normal 2" xfId="104"/>
    <cellStyle name="Normal 2 2" xfId="46"/>
    <cellStyle name="Normal 3" xfId="45"/>
    <cellStyle name="Normal_KONK.TAME LABOTS" xfId="105"/>
    <cellStyle name="Parasts" xfId="0" builtinId="0"/>
    <cellStyle name="Style 1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C29" sqref="C29"/>
    </sheetView>
  </sheetViews>
  <sheetFormatPr defaultRowHeight="16.5" x14ac:dyDescent="0.25"/>
  <cols>
    <col min="1" max="1" width="11.42578125" style="151" customWidth="1"/>
    <col min="2" max="2" width="45.28515625" style="151" customWidth="1"/>
    <col min="3" max="3" width="22.28515625" style="151" customWidth="1"/>
    <col min="4" max="4" width="15.42578125" style="151" customWidth="1"/>
    <col min="5" max="5" width="16.85546875" style="151" customWidth="1"/>
    <col min="6" max="6" width="11.28515625" style="151" customWidth="1"/>
    <col min="7" max="7" width="11.7109375" style="151" customWidth="1"/>
    <col min="8" max="8" width="11.85546875" style="151" customWidth="1"/>
    <col min="9" max="9" width="10.42578125" style="151" customWidth="1"/>
    <col min="10" max="10" width="9" style="151" customWidth="1"/>
    <col min="11" max="11" width="8.85546875" style="151" customWidth="1"/>
    <col min="12" max="12" width="13.140625" style="151" customWidth="1"/>
    <col min="13" max="15" width="11.5703125" style="151" customWidth="1"/>
    <col min="16" max="16" width="11.85546875" style="151" customWidth="1"/>
    <col min="17" max="17" width="14.140625" style="151" customWidth="1"/>
    <col min="18" max="256" width="9.140625" style="151"/>
    <col min="257" max="257" width="11.42578125" style="151" customWidth="1"/>
    <col min="258" max="258" width="62.7109375" style="151" customWidth="1"/>
    <col min="259" max="259" width="22.28515625" style="151" customWidth="1"/>
    <col min="260" max="260" width="15.42578125" style="151" customWidth="1"/>
    <col min="261" max="261" width="16.85546875" style="151" customWidth="1"/>
    <col min="262" max="262" width="11.28515625" style="151" customWidth="1"/>
    <col min="263" max="263" width="11.7109375" style="151" customWidth="1"/>
    <col min="264" max="264" width="11.85546875" style="151" customWidth="1"/>
    <col min="265" max="265" width="10.42578125" style="151" customWidth="1"/>
    <col min="266" max="266" width="9" style="151" customWidth="1"/>
    <col min="267" max="267" width="8.85546875" style="151" customWidth="1"/>
    <col min="268" max="268" width="13.140625" style="151" customWidth="1"/>
    <col min="269" max="271" width="11.5703125" style="151" customWidth="1"/>
    <col min="272" max="272" width="11.85546875" style="151" customWidth="1"/>
    <col min="273" max="273" width="14.140625" style="151" customWidth="1"/>
    <col min="274" max="512" width="9.140625" style="151"/>
    <col min="513" max="513" width="11.42578125" style="151" customWidth="1"/>
    <col min="514" max="514" width="62.7109375" style="151" customWidth="1"/>
    <col min="515" max="515" width="22.28515625" style="151" customWidth="1"/>
    <col min="516" max="516" width="15.42578125" style="151" customWidth="1"/>
    <col min="517" max="517" width="16.85546875" style="151" customWidth="1"/>
    <col min="518" max="518" width="11.28515625" style="151" customWidth="1"/>
    <col min="519" max="519" width="11.7109375" style="151" customWidth="1"/>
    <col min="520" max="520" width="11.85546875" style="151" customWidth="1"/>
    <col min="521" max="521" width="10.42578125" style="151" customWidth="1"/>
    <col min="522" max="522" width="9" style="151" customWidth="1"/>
    <col min="523" max="523" width="8.85546875" style="151" customWidth="1"/>
    <col min="524" max="524" width="13.140625" style="151" customWidth="1"/>
    <col min="525" max="527" width="11.5703125" style="151" customWidth="1"/>
    <col min="528" max="528" width="11.85546875" style="151" customWidth="1"/>
    <col min="529" max="529" width="14.140625" style="151" customWidth="1"/>
    <col min="530" max="768" width="9.140625" style="151"/>
    <col min="769" max="769" width="11.42578125" style="151" customWidth="1"/>
    <col min="770" max="770" width="62.7109375" style="151" customWidth="1"/>
    <col min="771" max="771" width="22.28515625" style="151" customWidth="1"/>
    <col min="772" max="772" width="15.42578125" style="151" customWidth="1"/>
    <col min="773" max="773" width="16.85546875" style="151" customWidth="1"/>
    <col min="774" max="774" width="11.28515625" style="151" customWidth="1"/>
    <col min="775" max="775" width="11.7109375" style="151" customWidth="1"/>
    <col min="776" max="776" width="11.85546875" style="151" customWidth="1"/>
    <col min="777" max="777" width="10.42578125" style="151" customWidth="1"/>
    <col min="778" max="778" width="9" style="151" customWidth="1"/>
    <col min="779" max="779" width="8.85546875" style="151" customWidth="1"/>
    <col min="780" max="780" width="13.140625" style="151" customWidth="1"/>
    <col min="781" max="783" width="11.5703125" style="151" customWidth="1"/>
    <col min="784" max="784" width="11.85546875" style="151" customWidth="1"/>
    <col min="785" max="785" width="14.140625" style="151" customWidth="1"/>
    <col min="786" max="1024" width="9.140625" style="151"/>
    <col min="1025" max="1025" width="11.42578125" style="151" customWidth="1"/>
    <col min="1026" max="1026" width="62.7109375" style="151" customWidth="1"/>
    <col min="1027" max="1027" width="22.28515625" style="151" customWidth="1"/>
    <col min="1028" max="1028" width="15.42578125" style="151" customWidth="1"/>
    <col min="1029" max="1029" width="16.85546875" style="151" customWidth="1"/>
    <col min="1030" max="1030" width="11.28515625" style="151" customWidth="1"/>
    <col min="1031" max="1031" width="11.7109375" style="151" customWidth="1"/>
    <col min="1032" max="1032" width="11.85546875" style="151" customWidth="1"/>
    <col min="1033" max="1033" width="10.42578125" style="151" customWidth="1"/>
    <col min="1034" max="1034" width="9" style="151" customWidth="1"/>
    <col min="1035" max="1035" width="8.85546875" style="151" customWidth="1"/>
    <col min="1036" max="1036" width="13.140625" style="151" customWidth="1"/>
    <col min="1037" max="1039" width="11.5703125" style="151" customWidth="1"/>
    <col min="1040" max="1040" width="11.85546875" style="151" customWidth="1"/>
    <col min="1041" max="1041" width="14.140625" style="151" customWidth="1"/>
    <col min="1042" max="1280" width="9.140625" style="151"/>
    <col min="1281" max="1281" width="11.42578125" style="151" customWidth="1"/>
    <col min="1282" max="1282" width="62.7109375" style="151" customWidth="1"/>
    <col min="1283" max="1283" width="22.28515625" style="151" customWidth="1"/>
    <col min="1284" max="1284" width="15.42578125" style="151" customWidth="1"/>
    <col min="1285" max="1285" width="16.85546875" style="151" customWidth="1"/>
    <col min="1286" max="1286" width="11.28515625" style="151" customWidth="1"/>
    <col min="1287" max="1287" width="11.7109375" style="151" customWidth="1"/>
    <col min="1288" max="1288" width="11.85546875" style="151" customWidth="1"/>
    <col min="1289" max="1289" width="10.42578125" style="151" customWidth="1"/>
    <col min="1290" max="1290" width="9" style="151" customWidth="1"/>
    <col min="1291" max="1291" width="8.85546875" style="151" customWidth="1"/>
    <col min="1292" max="1292" width="13.140625" style="151" customWidth="1"/>
    <col min="1293" max="1295" width="11.5703125" style="151" customWidth="1"/>
    <col min="1296" max="1296" width="11.85546875" style="151" customWidth="1"/>
    <col min="1297" max="1297" width="14.140625" style="151" customWidth="1"/>
    <col min="1298" max="1536" width="9.140625" style="151"/>
    <col min="1537" max="1537" width="11.42578125" style="151" customWidth="1"/>
    <col min="1538" max="1538" width="62.7109375" style="151" customWidth="1"/>
    <col min="1539" max="1539" width="22.28515625" style="151" customWidth="1"/>
    <col min="1540" max="1540" width="15.42578125" style="151" customWidth="1"/>
    <col min="1541" max="1541" width="16.85546875" style="151" customWidth="1"/>
    <col min="1542" max="1542" width="11.28515625" style="151" customWidth="1"/>
    <col min="1543" max="1543" width="11.7109375" style="151" customWidth="1"/>
    <col min="1544" max="1544" width="11.85546875" style="151" customWidth="1"/>
    <col min="1545" max="1545" width="10.42578125" style="151" customWidth="1"/>
    <col min="1546" max="1546" width="9" style="151" customWidth="1"/>
    <col min="1547" max="1547" width="8.85546875" style="151" customWidth="1"/>
    <col min="1548" max="1548" width="13.140625" style="151" customWidth="1"/>
    <col min="1549" max="1551" width="11.5703125" style="151" customWidth="1"/>
    <col min="1552" max="1552" width="11.85546875" style="151" customWidth="1"/>
    <col min="1553" max="1553" width="14.140625" style="151" customWidth="1"/>
    <col min="1554" max="1792" width="9.140625" style="151"/>
    <col min="1793" max="1793" width="11.42578125" style="151" customWidth="1"/>
    <col min="1794" max="1794" width="62.7109375" style="151" customWidth="1"/>
    <col min="1795" max="1795" width="22.28515625" style="151" customWidth="1"/>
    <col min="1796" max="1796" width="15.42578125" style="151" customWidth="1"/>
    <col min="1797" max="1797" width="16.85546875" style="151" customWidth="1"/>
    <col min="1798" max="1798" width="11.28515625" style="151" customWidth="1"/>
    <col min="1799" max="1799" width="11.7109375" style="151" customWidth="1"/>
    <col min="1800" max="1800" width="11.85546875" style="151" customWidth="1"/>
    <col min="1801" max="1801" width="10.42578125" style="151" customWidth="1"/>
    <col min="1802" max="1802" width="9" style="151" customWidth="1"/>
    <col min="1803" max="1803" width="8.85546875" style="151" customWidth="1"/>
    <col min="1804" max="1804" width="13.140625" style="151" customWidth="1"/>
    <col min="1805" max="1807" width="11.5703125" style="151" customWidth="1"/>
    <col min="1808" max="1808" width="11.85546875" style="151" customWidth="1"/>
    <col min="1809" max="1809" width="14.140625" style="151" customWidth="1"/>
    <col min="1810" max="2048" width="9.140625" style="151"/>
    <col min="2049" max="2049" width="11.42578125" style="151" customWidth="1"/>
    <col min="2050" max="2050" width="62.7109375" style="151" customWidth="1"/>
    <col min="2051" max="2051" width="22.28515625" style="151" customWidth="1"/>
    <col min="2052" max="2052" width="15.42578125" style="151" customWidth="1"/>
    <col min="2053" max="2053" width="16.85546875" style="151" customWidth="1"/>
    <col min="2054" max="2054" width="11.28515625" style="151" customWidth="1"/>
    <col min="2055" max="2055" width="11.7109375" style="151" customWidth="1"/>
    <col min="2056" max="2056" width="11.85546875" style="151" customWidth="1"/>
    <col min="2057" max="2057" width="10.42578125" style="151" customWidth="1"/>
    <col min="2058" max="2058" width="9" style="151" customWidth="1"/>
    <col min="2059" max="2059" width="8.85546875" style="151" customWidth="1"/>
    <col min="2060" max="2060" width="13.140625" style="151" customWidth="1"/>
    <col min="2061" max="2063" width="11.5703125" style="151" customWidth="1"/>
    <col min="2064" max="2064" width="11.85546875" style="151" customWidth="1"/>
    <col min="2065" max="2065" width="14.140625" style="151" customWidth="1"/>
    <col min="2066" max="2304" width="9.140625" style="151"/>
    <col min="2305" max="2305" width="11.42578125" style="151" customWidth="1"/>
    <col min="2306" max="2306" width="62.7109375" style="151" customWidth="1"/>
    <col min="2307" max="2307" width="22.28515625" style="151" customWidth="1"/>
    <col min="2308" max="2308" width="15.42578125" style="151" customWidth="1"/>
    <col min="2309" max="2309" width="16.85546875" style="151" customWidth="1"/>
    <col min="2310" max="2310" width="11.28515625" style="151" customWidth="1"/>
    <col min="2311" max="2311" width="11.7109375" style="151" customWidth="1"/>
    <col min="2312" max="2312" width="11.85546875" style="151" customWidth="1"/>
    <col min="2313" max="2313" width="10.42578125" style="151" customWidth="1"/>
    <col min="2314" max="2314" width="9" style="151" customWidth="1"/>
    <col min="2315" max="2315" width="8.85546875" style="151" customWidth="1"/>
    <col min="2316" max="2316" width="13.140625" style="151" customWidth="1"/>
    <col min="2317" max="2319" width="11.5703125" style="151" customWidth="1"/>
    <col min="2320" max="2320" width="11.85546875" style="151" customWidth="1"/>
    <col min="2321" max="2321" width="14.140625" style="151" customWidth="1"/>
    <col min="2322" max="2560" width="9.140625" style="151"/>
    <col min="2561" max="2561" width="11.42578125" style="151" customWidth="1"/>
    <col min="2562" max="2562" width="62.7109375" style="151" customWidth="1"/>
    <col min="2563" max="2563" width="22.28515625" style="151" customWidth="1"/>
    <col min="2564" max="2564" width="15.42578125" style="151" customWidth="1"/>
    <col min="2565" max="2565" width="16.85546875" style="151" customWidth="1"/>
    <col min="2566" max="2566" width="11.28515625" style="151" customWidth="1"/>
    <col min="2567" max="2567" width="11.7109375" style="151" customWidth="1"/>
    <col min="2568" max="2568" width="11.85546875" style="151" customWidth="1"/>
    <col min="2569" max="2569" width="10.42578125" style="151" customWidth="1"/>
    <col min="2570" max="2570" width="9" style="151" customWidth="1"/>
    <col min="2571" max="2571" width="8.85546875" style="151" customWidth="1"/>
    <col min="2572" max="2572" width="13.140625" style="151" customWidth="1"/>
    <col min="2573" max="2575" width="11.5703125" style="151" customWidth="1"/>
    <col min="2576" max="2576" width="11.85546875" style="151" customWidth="1"/>
    <col min="2577" max="2577" width="14.140625" style="151" customWidth="1"/>
    <col min="2578" max="2816" width="9.140625" style="151"/>
    <col min="2817" max="2817" width="11.42578125" style="151" customWidth="1"/>
    <col min="2818" max="2818" width="62.7109375" style="151" customWidth="1"/>
    <col min="2819" max="2819" width="22.28515625" style="151" customWidth="1"/>
    <col min="2820" max="2820" width="15.42578125" style="151" customWidth="1"/>
    <col min="2821" max="2821" width="16.85546875" style="151" customWidth="1"/>
    <col min="2822" max="2822" width="11.28515625" style="151" customWidth="1"/>
    <col min="2823" max="2823" width="11.7109375" style="151" customWidth="1"/>
    <col min="2824" max="2824" width="11.85546875" style="151" customWidth="1"/>
    <col min="2825" max="2825" width="10.42578125" style="151" customWidth="1"/>
    <col min="2826" max="2826" width="9" style="151" customWidth="1"/>
    <col min="2827" max="2827" width="8.85546875" style="151" customWidth="1"/>
    <col min="2828" max="2828" width="13.140625" style="151" customWidth="1"/>
    <col min="2829" max="2831" width="11.5703125" style="151" customWidth="1"/>
    <col min="2832" max="2832" width="11.85546875" style="151" customWidth="1"/>
    <col min="2833" max="2833" width="14.140625" style="151" customWidth="1"/>
    <col min="2834" max="3072" width="9.140625" style="151"/>
    <col min="3073" max="3073" width="11.42578125" style="151" customWidth="1"/>
    <col min="3074" max="3074" width="62.7109375" style="151" customWidth="1"/>
    <col min="3075" max="3075" width="22.28515625" style="151" customWidth="1"/>
    <col min="3076" max="3076" width="15.42578125" style="151" customWidth="1"/>
    <col min="3077" max="3077" width="16.85546875" style="151" customWidth="1"/>
    <col min="3078" max="3078" width="11.28515625" style="151" customWidth="1"/>
    <col min="3079" max="3079" width="11.7109375" style="151" customWidth="1"/>
    <col min="3080" max="3080" width="11.85546875" style="151" customWidth="1"/>
    <col min="3081" max="3081" width="10.42578125" style="151" customWidth="1"/>
    <col min="3082" max="3082" width="9" style="151" customWidth="1"/>
    <col min="3083" max="3083" width="8.85546875" style="151" customWidth="1"/>
    <col min="3084" max="3084" width="13.140625" style="151" customWidth="1"/>
    <col min="3085" max="3087" width="11.5703125" style="151" customWidth="1"/>
    <col min="3088" max="3088" width="11.85546875" style="151" customWidth="1"/>
    <col min="3089" max="3089" width="14.140625" style="151" customWidth="1"/>
    <col min="3090" max="3328" width="9.140625" style="151"/>
    <col min="3329" max="3329" width="11.42578125" style="151" customWidth="1"/>
    <col min="3330" max="3330" width="62.7109375" style="151" customWidth="1"/>
    <col min="3331" max="3331" width="22.28515625" style="151" customWidth="1"/>
    <col min="3332" max="3332" width="15.42578125" style="151" customWidth="1"/>
    <col min="3333" max="3333" width="16.85546875" style="151" customWidth="1"/>
    <col min="3334" max="3334" width="11.28515625" style="151" customWidth="1"/>
    <col min="3335" max="3335" width="11.7109375" style="151" customWidth="1"/>
    <col min="3336" max="3336" width="11.85546875" style="151" customWidth="1"/>
    <col min="3337" max="3337" width="10.42578125" style="151" customWidth="1"/>
    <col min="3338" max="3338" width="9" style="151" customWidth="1"/>
    <col min="3339" max="3339" width="8.85546875" style="151" customWidth="1"/>
    <col min="3340" max="3340" width="13.140625" style="151" customWidth="1"/>
    <col min="3341" max="3343" width="11.5703125" style="151" customWidth="1"/>
    <col min="3344" max="3344" width="11.85546875" style="151" customWidth="1"/>
    <col min="3345" max="3345" width="14.140625" style="151" customWidth="1"/>
    <col min="3346" max="3584" width="9.140625" style="151"/>
    <col min="3585" max="3585" width="11.42578125" style="151" customWidth="1"/>
    <col min="3586" max="3586" width="62.7109375" style="151" customWidth="1"/>
    <col min="3587" max="3587" width="22.28515625" style="151" customWidth="1"/>
    <col min="3588" max="3588" width="15.42578125" style="151" customWidth="1"/>
    <col min="3589" max="3589" width="16.85546875" style="151" customWidth="1"/>
    <col min="3590" max="3590" width="11.28515625" style="151" customWidth="1"/>
    <col min="3591" max="3591" width="11.7109375" style="151" customWidth="1"/>
    <col min="3592" max="3592" width="11.85546875" style="151" customWidth="1"/>
    <col min="3593" max="3593" width="10.42578125" style="151" customWidth="1"/>
    <col min="3594" max="3594" width="9" style="151" customWidth="1"/>
    <col min="3595" max="3595" width="8.85546875" style="151" customWidth="1"/>
    <col min="3596" max="3596" width="13.140625" style="151" customWidth="1"/>
    <col min="3597" max="3599" width="11.5703125" style="151" customWidth="1"/>
    <col min="3600" max="3600" width="11.85546875" style="151" customWidth="1"/>
    <col min="3601" max="3601" width="14.140625" style="151" customWidth="1"/>
    <col min="3602" max="3840" width="9.140625" style="151"/>
    <col min="3841" max="3841" width="11.42578125" style="151" customWidth="1"/>
    <col min="3842" max="3842" width="62.7109375" style="151" customWidth="1"/>
    <col min="3843" max="3843" width="22.28515625" style="151" customWidth="1"/>
    <col min="3844" max="3844" width="15.42578125" style="151" customWidth="1"/>
    <col min="3845" max="3845" width="16.85546875" style="151" customWidth="1"/>
    <col min="3846" max="3846" width="11.28515625" style="151" customWidth="1"/>
    <col min="3847" max="3847" width="11.7109375" style="151" customWidth="1"/>
    <col min="3848" max="3848" width="11.85546875" style="151" customWidth="1"/>
    <col min="3849" max="3849" width="10.42578125" style="151" customWidth="1"/>
    <col min="3850" max="3850" width="9" style="151" customWidth="1"/>
    <col min="3851" max="3851" width="8.85546875" style="151" customWidth="1"/>
    <col min="3852" max="3852" width="13.140625" style="151" customWidth="1"/>
    <col min="3853" max="3855" width="11.5703125" style="151" customWidth="1"/>
    <col min="3856" max="3856" width="11.85546875" style="151" customWidth="1"/>
    <col min="3857" max="3857" width="14.140625" style="151" customWidth="1"/>
    <col min="3858" max="4096" width="9.140625" style="151"/>
    <col min="4097" max="4097" width="11.42578125" style="151" customWidth="1"/>
    <col min="4098" max="4098" width="62.7109375" style="151" customWidth="1"/>
    <col min="4099" max="4099" width="22.28515625" style="151" customWidth="1"/>
    <col min="4100" max="4100" width="15.42578125" style="151" customWidth="1"/>
    <col min="4101" max="4101" width="16.85546875" style="151" customWidth="1"/>
    <col min="4102" max="4102" width="11.28515625" style="151" customWidth="1"/>
    <col min="4103" max="4103" width="11.7109375" style="151" customWidth="1"/>
    <col min="4104" max="4104" width="11.85546875" style="151" customWidth="1"/>
    <col min="4105" max="4105" width="10.42578125" style="151" customWidth="1"/>
    <col min="4106" max="4106" width="9" style="151" customWidth="1"/>
    <col min="4107" max="4107" width="8.85546875" style="151" customWidth="1"/>
    <col min="4108" max="4108" width="13.140625" style="151" customWidth="1"/>
    <col min="4109" max="4111" width="11.5703125" style="151" customWidth="1"/>
    <col min="4112" max="4112" width="11.85546875" style="151" customWidth="1"/>
    <col min="4113" max="4113" width="14.140625" style="151" customWidth="1"/>
    <col min="4114" max="4352" width="9.140625" style="151"/>
    <col min="4353" max="4353" width="11.42578125" style="151" customWidth="1"/>
    <col min="4354" max="4354" width="62.7109375" style="151" customWidth="1"/>
    <col min="4355" max="4355" width="22.28515625" style="151" customWidth="1"/>
    <col min="4356" max="4356" width="15.42578125" style="151" customWidth="1"/>
    <col min="4357" max="4357" width="16.85546875" style="151" customWidth="1"/>
    <col min="4358" max="4358" width="11.28515625" style="151" customWidth="1"/>
    <col min="4359" max="4359" width="11.7109375" style="151" customWidth="1"/>
    <col min="4360" max="4360" width="11.85546875" style="151" customWidth="1"/>
    <col min="4361" max="4361" width="10.42578125" style="151" customWidth="1"/>
    <col min="4362" max="4362" width="9" style="151" customWidth="1"/>
    <col min="4363" max="4363" width="8.85546875" style="151" customWidth="1"/>
    <col min="4364" max="4364" width="13.140625" style="151" customWidth="1"/>
    <col min="4365" max="4367" width="11.5703125" style="151" customWidth="1"/>
    <col min="4368" max="4368" width="11.85546875" style="151" customWidth="1"/>
    <col min="4369" max="4369" width="14.140625" style="151" customWidth="1"/>
    <col min="4370" max="4608" width="9.140625" style="151"/>
    <col min="4609" max="4609" width="11.42578125" style="151" customWidth="1"/>
    <col min="4610" max="4610" width="62.7109375" style="151" customWidth="1"/>
    <col min="4611" max="4611" width="22.28515625" style="151" customWidth="1"/>
    <col min="4612" max="4612" width="15.42578125" style="151" customWidth="1"/>
    <col min="4613" max="4613" width="16.85546875" style="151" customWidth="1"/>
    <col min="4614" max="4614" width="11.28515625" style="151" customWidth="1"/>
    <col min="4615" max="4615" width="11.7109375" style="151" customWidth="1"/>
    <col min="4616" max="4616" width="11.85546875" style="151" customWidth="1"/>
    <col min="4617" max="4617" width="10.42578125" style="151" customWidth="1"/>
    <col min="4618" max="4618" width="9" style="151" customWidth="1"/>
    <col min="4619" max="4619" width="8.85546875" style="151" customWidth="1"/>
    <col min="4620" max="4620" width="13.140625" style="151" customWidth="1"/>
    <col min="4621" max="4623" width="11.5703125" style="151" customWidth="1"/>
    <col min="4624" max="4624" width="11.85546875" style="151" customWidth="1"/>
    <col min="4625" max="4625" width="14.140625" style="151" customWidth="1"/>
    <col min="4626" max="4864" width="9.140625" style="151"/>
    <col min="4865" max="4865" width="11.42578125" style="151" customWidth="1"/>
    <col min="4866" max="4866" width="62.7109375" style="151" customWidth="1"/>
    <col min="4867" max="4867" width="22.28515625" style="151" customWidth="1"/>
    <col min="4868" max="4868" width="15.42578125" style="151" customWidth="1"/>
    <col min="4869" max="4869" width="16.85546875" style="151" customWidth="1"/>
    <col min="4870" max="4870" width="11.28515625" style="151" customWidth="1"/>
    <col min="4871" max="4871" width="11.7109375" style="151" customWidth="1"/>
    <col min="4872" max="4872" width="11.85546875" style="151" customWidth="1"/>
    <col min="4873" max="4873" width="10.42578125" style="151" customWidth="1"/>
    <col min="4874" max="4874" width="9" style="151" customWidth="1"/>
    <col min="4875" max="4875" width="8.85546875" style="151" customWidth="1"/>
    <col min="4876" max="4876" width="13.140625" style="151" customWidth="1"/>
    <col min="4877" max="4879" width="11.5703125" style="151" customWidth="1"/>
    <col min="4880" max="4880" width="11.85546875" style="151" customWidth="1"/>
    <col min="4881" max="4881" width="14.140625" style="151" customWidth="1"/>
    <col min="4882" max="5120" width="9.140625" style="151"/>
    <col min="5121" max="5121" width="11.42578125" style="151" customWidth="1"/>
    <col min="5122" max="5122" width="62.7109375" style="151" customWidth="1"/>
    <col min="5123" max="5123" width="22.28515625" style="151" customWidth="1"/>
    <col min="5124" max="5124" width="15.42578125" style="151" customWidth="1"/>
    <col min="5125" max="5125" width="16.85546875" style="151" customWidth="1"/>
    <col min="5126" max="5126" width="11.28515625" style="151" customWidth="1"/>
    <col min="5127" max="5127" width="11.7109375" style="151" customWidth="1"/>
    <col min="5128" max="5128" width="11.85546875" style="151" customWidth="1"/>
    <col min="5129" max="5129" width="10.42578125" style="151" customWidth="1"/>
    <col min="5130" max="5130" width="9" style="151" customWidth="1"/>
    <col min="5131" max="5131" width="8.85546875" style="151" customWidth="1"/>
    <col min="5132" max="5132" width="13.140625" style="151" customWidth="1"/>
    <col min="5133" max="5135" width="11.5703125" style="151" customWidth="1"/>
    <col min="5136" max="5136" width="11.85546875" style="151" customWidth="1"/>
    <col min="5137" max="5137" width="14.140625" style="151" customWidth="1"/>
    <col min="5138" max="5376" width="9.140625" style="151"/>
    <col min="5377" max="5377" width="11.42578125" style="151" customWidth="1"/>
    <col min="5378" max="5378" width="62.7109375" style="151" customWidth="1"/>
    <col min="5379" max="5379" width="22.28515625" style="151" customWidth="1"/>
    <col min="5380" max="5380" width="15.42578125" style="151" customWidth="1"/>
    <col min="5381" max="5381" width="16.85546875" style="151" customWidth="1"/>
    <col min="5382" max="5382" width="11.28515625" style="151" customWidth="1"/>
    <col min="5383" max="5383" width="11.7109375" style="151" customWidth="1"/>
    <col min="5384" max="5384" width="11.85546875" style="151" customWidth="1"/>
    <col min="5385" max="5385" width="10.42578125" style="151" customWidth="1"/>
    <col min="5386" max="5386" width="9" style="151" customWidth="1"/>
    <col min="5387" max="5387" width="8.85546875" style="151" customWidth="1"/>
    <col min="5388" max="5388" width="13.140625" style="151" customWidth="1"/>
    <col min="5389" max="5391" width="11.5703125" style="151" customWidth="1"/>
    <col min="5392" max="5392" width="11.85546875" style="151" customWidth="1"/>
    <col min="5393" max="5393" width="14.140625" style="151" customWidth="1"/>
    <col min="5394" max="5632" width="9.140625" style="151"/>
    <col min="5633" max="5633" width="11.42578125" style="151" customWidth="1"/>
    <col min="5634" max="5634" width="62.7109375" style="151" customWidth="1"/>
    <col min="5635" max="5635" width="22.28515625" style="151" customWidth="1"/>
    <col min="5636" max="5636" width="15.42578125" style="151" customWidth="1"/>
    <col min="5637" max="5637" width="16.85546875" style="151" customWidth="1"/>
    <col min="5638" max="5638" width="11.28515625" style="151" customWidth="1"/>
    <col min="5639" max="5639" width="11.7109375" style="151" customWidth="1"/>
    <col min="5640" max="5640" width="11.85546875" style="151" customWidth="1"/>
    <col min="5641" max="5641" width="10.42578125" style="151" customWidth="1"/>
    <col min="5642" max="5642" width="9" style="151" customWidth="1"/>
    <col min="5643" max="5643" width="8.85546875" style="151" customWidth="1"/>
    <col min="5644" max="5644" width="13.140625" style="151" customWidth="1"/>
    <col min="5645" max="5647" width="11.5703125" style="151" customWidth="1"/>
    <col min="5648" max="5648" width="11.85546875" style="151" customWidth="1"/>
    <col min="5649" max="5649" width="14.140625" style="151" customWidth="1"/>
    <col min="5650" max="5888" width="9.140625" style="151"/>
    <col min="5889" max="5889" width="11.42578125" style="151" customWidth="1"/>
    <col min="5890" max="5890" width="62.7109375" style="151" customWidth="1"/>
    <col min="5891" max="5891" width="22.28515625" style="151" customWidth="1"/>
    <col min="5892" max="5892" width="15.42578125" style="151" customWidth="1"/>
    <col min="5893" max="5893" width="16.85546875" style="151" customWidth="1"/>
    <col min="5894" max="5894" width="11.28515625" style="151" customWidth="1"/>
    <col min="5895" max="5895" width="11.7109375" style="151" customWidth="1"/>
    <col min="5896" max="5896" width="11.85546875" style="151" customWidth="1"/>
    <col min="5897" max="5897" width="10.42578125" style="151" customWidth="1"/>
    <col min="5898" max="5898" width="9" style="151" customWidth="1"/>
    <col min="5899" max="5899" width="8.85546875" style="151" customWidth="1"/>
    <col min="5900" max="5900" width="13.140625" style="151" customWidth="1"/>
    <col min="5901" max="5903" width="11.5703125" style="151" customWidth="1"/>
    <col min="5904" max="5904" width="11.85546875" style="151" customWidth="1"/>
    <col min="5905" max="5905" width="14.140625" style="151" customWidth="1"/>
    <col min="5906" max="6144" width="9.140625" style="151"/>
    <col min="6145" max="6145" width="11.42578125" style="151" customWidth="1"/>
    <col min="6146" max="6146" width="62.7109375" style="151" customWidth="1"/>
    <col min="6147" max="6147" width="22.28515625" style="151" customWidth="1"/>
    <col min="6148" max="6148" width="15.42578125" style="151" customWidth="1"/>
    <col min="6149" max="6149" width="16.85546875" style="151" customWidth="1"/>
    <col min="6150" max="6150" width="11.28515625" style="151" customWidth="1"/>
    <col min="6151" max="6151" width="11.7109375" style="151" customWidth="1"/>
    <col min="6152" max="6152" width="11.85546875" style="151" customWidth="1"/>
    <col min="6153" max="6153" width="10.42578125" style="151" customWidth="1"/>
    <col min="6154" max="6154" width="9" style="151" customWidth="1"/>
    <col min="6155" max="6155" width="8.85546875" style="151" customWidth="1"/>
    <col min="6156" max="6156" width="13.140625" style="151" customWidth="1"/>
    <col min="6157" max="6159" width="11.5703125" style="151" customWidth="1"/>
    <col min="6160" max="6160" width="11.85546875" style="151" customWidth="1"/>
    <col min="6161" max="6161" width="14.140625" style="151" customWidth="1"/>
    <col min="6162" max="6400" width="9.140625" style="151"/>
    <col min="6401" max="6401" width="11.42578125" style="151" customWidth="1"/>
    <col min="6402" max="6402" width="62.7109375" style="151" customWidth="1"/>
    <col min="6403" max="6403" width="22.28515625" style="151" customWidth="1"/>
    <col min="6404" max="6404" width="15.42578125" style="151" customWidth="1"/>
    <col min="6405" max="6405" width="16.85546875" style="151" customWidth="1"/>
    <col min="6406" max="6406" width="11.28515625" style="151" customWidth="1"/>
    <col min="6407" max="6407" width="11.7109375" style="151" customWidth="1"/>
    <col min="6408" max="6408" width="11.85546875" style="151" customWidth="1"/>
    <col min="6409" max="6409" width="10.42578125" style="151" customWidth="1"/>
    <col min="6410" max="6410" width="9" style="151" customWidth="1"/>
    <col min="6411" max="6411" width="8.85546875" style="151" customWidth="1"/>
    <col min="6412" max="6412" width="13.140625" style="151" customWidth="1"/>
    <col min="6413" max="6415" width="11.5703125" style="151" customWidth="1"/>
    <col min="6416" max="6416" width="11.85546875" style="151" customWidth="1"/>
    <col min="6417" max="6417" width="14.140625" style="151" customWidth="1"/>
    <col min="6418" max="6656" width="9.140625" style="151"/>
    <col min="6657" max="6657" width="11.42578125" style="151" customWidth="1"/>
    <col min="6658" max="6658" width="62.7109375" style="151" customWidth="1"/>
    <col min="6659" max="6659" width="22.28515625" style="151" customWidth="1"/>
    <col min="6660" max="6660" width="15.42578125" style="151" customWidth="1"/>
    <col min="6661" max="6661" width="16.85546875" style="151" customWidth="1"/>
    <col min="6662" max="6662" width="11.28515625" style="151" customWidth="1"/>
    <col min="6663" max="6663" width="11.7109375" style="151" customWidth="1"/>
    <col min="6664" max="6664" width="11.85546875" style="151" customWidth="1"/>
    <col min="6665" max="6665" width="10.42578125" style="151" customWidth="1"/>
    <col min="6666" max="6666" width="9" style="151" customWidth="1"/>
    <col min="6667" max="6667" width="8.85546875" style="151" customWidth="1"/>
    <col min="6668" max="6668" width="13.140625" style="151" customWidth="1"/>
    <col min="6669" max="6671" width="11.5703125" style="151" customWidth="1"/>
    <col min="6672" max="6672" width="11.85546875" style="151" customWidth="1"/>
    <col min="6673" max="6673" width="14.140625" style="151" customWidth="1"/>
    <col min="6674" max="6912" width="9.140625" style="151"/>
    <col min="6913" max="6913" width="11.42578125" style="151" customWidth="1"/>
    <col min="6914" max="6914" width="62.7109375" style="151" customWidth="1"/>
    <col min="6915" max="6915" width="22.28515625" style="151" customWidth="1"/>
    <col min="6916" max="6916" width="15.42578125" style="151" customWidth="1"/>
    <col min="6917" max="6917" width="16.85546875" style="151" customWidth="1"/>
    <col min="6918" max="6918" width="11.28515625" style="151" customWidth="1"/>
    <col min="6919" max="6919" width="11.7109375" style="151" customWidth="1"/>
    <col min="6920" max="6920" width="11.85546875" style="151" customWidth="1"/>
    <col min="6921" max="6921" width="10.42578125" style="151" customWidth="1"/>
    <col min="6922" max="6922" width="9" style="151" customWidth="1"/>
    <col min="6923" max="6923" width="8.85546875" style="151" customWidth="1"/>
    <col min="6924" max="6924" width="13.140625" style="151" customWidth="1"/>
    <col min="6925" max="6927" width="11.5703125" style="151" customWidth="1"/>
    <col min="6928" max="6928" width="11.85546875" style="151" customWidth="1"/>
    <col min="6929" max="6929" width="14.140625" style="151" customWidth="1"/>
    <col min="6930" max="7168" width="9.140625" style="151"/>
    <col min="7169" max="7169" width="11.42578125" style="151" customWidth="1"/>
    <col min="7170" max="7170" width="62.7109375" style="151" customWidth="1"/>
    <col min="7171" max="7171" width="22.28515625" style="151" customWidth="1"/>
    <col min="7172" max="7172" width="15.42578125" style="151" customWidth="1"/>
    <col min="7173" max="7173" width="16.85546875" style="151" customWidth="1"/>
    <col min="7174" max="7174" width="11.28515625" style="151" customWidth="1"/>
    <col min="7175" max="7175" width="11.7109375" style="151" customWidth="1"/>
    <col min="7176" max="7176" width="11.85546875" style="151" customWidth="1"/>
    <col min="7177" max="7177" width="10.42578125" style="151" customWidth="1"/>
    <col min="7178" max="7178" width="9" style="151" customWidth="1"/>
    <col min="7179" max="7179" width="8.85546875" style="151" customWidth="1"/>
    <col min="7180" max="7180" width="13.140625" style="151" customWidth="1"/>
    <col min="7181" max="7183" width="11.5703125" style="151" customWidth="1"/>
    <col min="7184" max="7184" width="11.85546875" style="151" customWidth="1"/>
    <col min="7185" max="7185" width="14.140625" style="151" customWidth="1"/>
    <col min="7186" max="7424" width="9.140625" style="151"/>
    <col min="7425" max="7425" width="11.42578125" style="151" customWidth="1"/>
    <col min="7426" max="7426" width="62.7109375" style="151" customWidth="1"/>
    <col min="7427" max="7427" width="22.28515625" style="151" customWidth="1"/>
    <col min="7428" max="7428" width="15.42578125" style="151" customWidth="1"/>
    <col min="7429" max="7429" width="16.85546875" style="151" customWidth="1"/>
    <col min="7430" max="7430" width="11.28515625" style="151" customWidth="1"/>
    <col min="7431" max="7431" width="11.7109375" style="151" customWidth="1"/>
    <col min="7432" max="7432" width="11.85546875" style="151" customWidth="1"/>
    <col min="7433" max="7433" width="10.42578125" style="151" customWidth="1"/>
    <col min="7434" max="7434" width="9" style="151" customWidth="1"/>
    <col min="7435" max="7435" width="8.85546875" style="151" customWidth="1"/>
    <col min="7436" max="7436" width="13.140625" style="151" customWidth="1"/>
    <col min="7437" max="7439" width="11.5703125" style="151" customWidth="1"/>
    <col min="7440" max="7440" width="11.85546875" style="151" customWidth="1"/>
    <col min="7441" max="7441" width="14.140625" style="151" customWidth="1"/>
    <col min="7442" max="7680" width="9.140625" style="151"/>
    <col min="7681" max="7681" width="11.42578125" style="151" customWidth="1"/>
    <col min="7682" max="7682" width="62.7109375" style="151" customWidth="1"/>
    <col min="7683" max="7683" width="22.28515625" style="151" customWidth="1"/>
    <col min="7684" max="7684" width="15.42578125" style="151" customWidth="1"/>
    <col min="7685" max="7685" width="16.85546875" style="151" customWidth="1"/>
    <col min="7686" max="7686" width="11.28515625" style="151" customWidth="1"/>
    <col min="7687" max="7687" width="11.7109375" style="151" customWidth="1"/>
    <col min="7688" max="7688" width="11.85546875" style="151" customWidth="1"/>
    <col min="7689" max="7689" width="10.42578125" style="151" customWidth="1"/>
    <col min="7690" max="7690" width="9" style="151" customWidth="1"/>
    <col min="7691" max="7691" width="8.85546875" style="151" customWidth="1"/>
    <col min="7692" max="7692" width="13.140625" style="151" customWidth="1"/>
    <col min="7693" max="7695" width="11.5703125" style="151" customWidth="1"/>
    <col min="7696" max="7696" width="11.85546875" style="151" customWidth="1"/>
    <col min="7697" max="7697" width="14.140625" style="151" customWidth="1"/>
    <col min="7698" max="7936" width="9.140625" style="151"/>
    <col min="7937" max="7937" width="11.42578125" style="151" customWidth="1"/>
    <col min="7938" max="7938" width="62.7109375" style="151" customWidth="1"/>
    <col min="7939" max="7939" width="22.28515625" style="151" customWidth="1"/>
    <col min="7940" max="7940" width="15.42578125" style="151" customWidth="1"/>
    <col min="7941" max="7941" width="16.85546875" style="151" customWidth="1"/>
    <col min="7942" max="7942" width="11.28515625" style="151" customWidth="1"/>
    <col min="7943" max="7943" width="11.7109375" style="151" customWidth="1"/>
    <col min="7944" max="7944" width="11.85546875" style="151" customWidth="1"/>
    <col min="7945" max="7945" width="10.42578125" style="151" customWidth="1"/>
    <col min="7946" max="7946" width="9" style="151" customWidth="1"/>
    <col min="7947" max="7947" width="8.85546875" style="151" customWidth="1"/>
    <col min="7948" max="7948" width="13.140625" style="151" customWidth="1"/>
    <col min="7949" max="7951" width="11.5703125" style="151" customWidth="1"/>
    <col min="7952" max="7952" width="11.85546875" style="151" customWidth="1"/>
    <col min="7953" max="7953" width="14.140625" style="151" customWidth="1"/>
    <col min="7954" max="8192" width="9.140625" style="151"/>
    <col min="8193" max="8193" width="11.42578125" style="151" customWidth="1"/>
    <col min="8194" max="8194" width="62.7109375" style="151" customWidth="1"/>
    <col min="8195" max="8195" width="22.28515625" style="151" customWidth="1"/>
    <col min="8196" max="8196" width="15.42578125" style="151" customWidth="1"/>
    <col min="8197" max="8197" width="16.85546875" style="151" customWidth="1"/>
    <col min="8198" max="8198" width="11.28515625" style="151" customWidth="1"/>
    <col min="8199" max="8199" width="11.7109375" style="151" customWidth="1"/>
    <col min="8200" max="8200" width="11.85546875" style="151" customWidth="1"/>
    <col min="8201" max="8201" width="10.42578125" style="151" customWidth="1"/>
    <col min="8202" max="8202" width="9" style="151" customWidth="1"/>
    <col min="8203" max="8203" width="8.85546875" style="151" customWidth="1"/>
    <col min="8204" max="8204" width="13.140625" style="151" customWidth="1"/>
    <col min="8205" max="8207" width="11.5703125" style="151" customWidth="1"/>
    <col min="8208" max="8208" width="11.85546875" style="151" customWidth="1"/>
    <col min="8209" max="8209" width="14.140625" style="151" customWidth="1"/>
    <col min="8210" max="8448" width="9.140625" style="151"/>
    <col min="8449" max="8449" width="11.42578125" style="151" customWidth="1"/>
    <col min="8450" max="8450" width="62.7109375" style="151" customWidth="1"/>
    <col min="8451" max="8451" width="22.28515625" style="151" customWidth="1"/>
    <col min="8452" max="8452" width="15.42578125" style="151" customWidth="1"/>
    <col min="8453" max="8453" width="16.85546875" style="151" customWidth="1"/>
    <col min="8454" max="8454" width="11.28515625" style="151" customWidth="1"/>
    <col min="8455" max="8455" width="11.7109375" style="151" customWidth="1"/>
    <col min="8456" max="8456" width="11.85546875" style="151" customWidth="1"/>
    <col min="8457" max="8457" width="10.42578125" style="151" customWidth="1"/>
    <col min="8458" max="8458" width="9" style="151" customWidth="1"/>
    <col min="8459" max="8459" width="8.85546875" style="151" customWidth="1"/>
    <col min="8460" max="8460" width="13.140625" style="151" customWidth="1"/>
    <col min="8461" max="8463" width="11.5703125" style="151" customWidth="1"/>
    <col min="8464" max="8464" width="11.85546875" style="151" customWidth="1"/>
    <col min="8465" max="8465" width="14.140625" style="151" customWidth="1"/>
    <col min="8466" max="8704" width="9.140625" style="151"/>
    <col min="8705" max="8705" width="11.42578125" style="151" customWidth="1"/>
    <col min="8706" max="8706" width="62.7109375" style="151" customWidth="1"/>
    <col min="8707" max="8707" width="22.28515625" style="151" customWidth="1"/>
    <col min="8708" max="8708" width="15.42578125" style="151" customWidth="1"/>
    <col min="8709" max="8709" width="16.85546875" style="151" customWidth="1"/>
    <col min="8710" max="8710" width="11.28515625" style="151" customWidth="1"/>
    <col min="8711" max="8711" width="11.7109375" style="151" customWidth="1"/>
    <col min="8712" max="8712" width="11.85546875" style="151" customWidth="1"/>
    <col min="8713" max="8713" width="10.42578125" style="151" customWidth="1"/>
    <col min="8714" max="8714" width="9" style="151" customWidth="1"/>
    <col min="8715" max="8715" width="8.85546875" style="151" customWidth="1"/>
    <col min="8716" max="8716" width="13.140625" style="151" customWidth="1"/>
    <col min="8717" max="8719" width="11.5703125" style="151" customWidth="1"/>
    <col min="8720" max="8720" width="11.85546875" style="151" customWidth="1"/>
    <col min="8721" max="8721" width="14.140625" style="151" customWidth="1"/>
    <col min="8722" max="8960" width="9.140625" style="151"/>
    <col min="8961" max="8961" width="11.42578125" style="151" customWidth="1"/>
    <col min="8962" max="8962" width="62.7109375" style="151" customWidth="1"/>
    <col min="8963" max="8963" width="22.28515625" style="151" customWidth="1"/>
    <col min="8964" max="8964" width="15.42578125" style="151" customWidth="1"/>
    <col min="8965" max="8965" width="16.85546875" style="151" customWidth="1"/>
    <col min="8966" max="8966" width="11.28515625" style="151" customWidth="1"/>
    <col min="8967" max="8967" width="11.7109375" style="151" customWidth="1"/>
    <col min="8968" max="8968" width="11.85546875" style="151" customWidth="1"/>
    <col min="8969" max="8969" width="10.42578125" style="151" customWidth="1"/>
    <col min="8970" max="8970" width="9" style="151" customWidth="1"/>
    <col min="8971" max="8971" width="8.85546875" style="151" customWidth="1"/>
    <col min="8972" max="8972" width="13.140625" style="151" customWidth="1"/>
    <col min="8973" max="8975" width="11.5703125" style="151" customWidth="1"/>
    <col min="8976" max="8976" width="11.85546875" style="151" customWidth="1"/>
    <col min="8977" max="8977" width="14.140625" style="151" customWidth="1"/>
    <col min="8978" max="9216" width="9.140625" style="151"/>
    <col min="9217" max="9217" width="11.42578125" style="151" customWidth="1"/>
    <col min="9218" max="9218" width="62.7109375" style="151" customWidth="1"/>
    <col min="9219" max="9219" width="22.28515625" style="151" customWidth="1"/>
    <col min="9220" max="9220" width="15.42578125" style="151" customWidth="1"/>
    <col min="9221" max="9221" width="16.85546875" style="151" customWidth="1"/>
    <col min="9222" max="9222" width="11.28515625" style="151" customWidth="1"/>
    <col min="9223" max="9223" width="11.7109375" style="151" customWidth="1"/>
    <col min="9224" max="9224" width="11.85546875" style="151" customWidth="1"/>
    <col min="9225" max="9225" width="10.42578125" style="151" customWidth="1"/>
    <col min="9226" max="9226" width="9" style="151" customWidth="1"/>
    <col min="9227" max="9227" width="8.85546875" style="151" customWidth="1"/>
    <col min="9228" max="9228" width="13.140625" style="151" customWidth="1"/>
    <col min="9229" max="9231" width="11.5703125" style="151" customWidth="1"/>
    <col min="9232" max="9232" width="11.85546875" style="151" customWidth="1"/>
    <col min="9233" max="9233" width="14.140625" style="151" customWidth="1"/>
    <col min="9234" max="9472" width="9.140625" style="151"/>
    <col min="9473" max="9473" width="11.42578125" style="151" customWidth="1"/>
    <col min="9474" max="9474" width="62.7109375" style="151" customWidth="1"/>
    <col min="9475" max="9475" width="22.28515625" style="151" customWidth="1"/>
    <col min="9476" max="9476" width="15.42578125" style="151" customWidth="1"/>
    <col min="9477" max="9477" width="16.85546875" style="151" customWidth="1"/>
    <col min="9478" max="9478" width="11.28515625" style="151" customWidth="1"/>
    <col min="9479" max="9479" width="11.7109375" style="151" customWidth="1"/>
    <col min="9480" max="9480" width="11.85546875" style="151" customWidth="1"/>
    <col min="9481" max="9481" width="10.42578125" style="151" customWidth="1"/>
    <col min="9482" max="9482" width="9" style="151" customWidth="1"/>
    <col min="9483" max="9483" width="8.85546875" style="151" customWidth="1"/>
    <col min="9484" max="9484" width="13.140625" style="151" customWidth="1"/>
    <col min="9485" max="9487" width="11.5703125" style="151" customWidth="1"/>
    <col min="9488" max="9488" width="11.85546875" style="151" customWidth="1"/>
    <col min="9489" max="9489" width="14.140625" style="151" customWidth="1"/>
    <col min="9490" max="9728" width="9.140625" style="151"/>
    <col min="9729" max="9729" width="11.42578125" style="151" customWidth="1"/>
    <col min="9730" max="9730" width="62.7109375" style="151" customWidth="1"/>
    <col min="9731" max="9731" width="22.28515625" style="151" customWidth="1"/>
    <col min="9732" max="9732" width="15.42578125" style="151" customWidth="1"/>
    <col min="9733" max="9733" width="16.85546875" style="151" customWidth="1"/>
    <col min="9734" max="9734" width="11.28515625" style="151" customWidth="1"/>
    <col min="9735" max="9735" width="11.7109375" style="151" customWidth="1"/>
    <col min="9736" max="9736" width="11.85546875" style="151" customWidth="1"/>
    <col min="9737" max="9737" width="10.42578125" style="151" customWidth="1"/>
    <col min="9738" max="9738" width="9" style="151" customWidth="1"/>
    <col min="9739" max="9739" width="8.85546875" style="151" customWidth="1"/>
    <col min="9740" max="9740" width="13.140625" style="151" customWidth="1"/>
    <col min="9741" max="9743" width="11.5703125" style="151" customWidth="1"/>
    <col min="9744" max="9744" width="11.85546875" style="151" customWidth="1"/>
    <col min="9745" max="9745" width="14.140625" style="151" customWidth="1"/>
    <col min="9746" max="9984" width="9.140625" style="151"/>
    <col min="9985" max="9985" width="11.42578125" style="151" customWidth="1"/>
    <col min="9986" max="9986" width="62.7109375" style="151" customWidth="1"/>
    <col min="9987" max="9987" width="22.28515625" style="151" customWidth="1"/>
    <col min="9988" max="9988" width="15.42578125" style="151" customWidth="1"/>
    <col min="9989" max="9989" width="16.85546875" style="151" customWidth="1"/>
    <col min="9990" max="9990" width="11.28515625" style="151" customWidth="1"/>
    <col min="9991" max="9991" width="11.7109375" style="151" customWidth="1"/>
    <col min="9992" max="9992" width="11.85546875" style="151" customWidth="1"/>
    <col min="9993" max="9993" width="10.42578125" style="151" customWidth="1"/>
    <col min="9994" max="9994" width="9" style="151" customWidth="1"/>
    <col min="9995" max="9995" width="8.85546875" style="151" customWidth="1"/>
    <col min="9996" max="9996" width="13.140625" style="151" customWidth="1"/>
    <col min="9997" max="9999" width="11.5703125" style="151" customWidth="1"/>
    <col min="10000" max="10000" width="11.85546875" style="151" customWidth="1"/>
    <col min="10001" max="10001" width="14.140625" style="151" customWidth="1"/>
    <col min="10002" max="10240" width="9.140625" style="151"/>
    <col min="10241" max="10241" width="11.42578125" style="151" customWidth="1"/>
    <col min="10242" max="10242" width="62.7109375" style="151" customWidth="1"/>
    <col min="10243" max="10243" width="22.28515625" style="151" customWidth="1"/>
    <col min="10244" max="10244" width="15.42578125" style="151" customWidth="1"/>
    <col min="10245" max="10245" width="16.85546875" style="151" customWidth="1"/>
    <col min="10246" max="10246" width="11.28515625" style="151" customWidth="1"/>
    <col min="10247" max="10247" width="11.7109375" style="151" customWidth="1"/>
    <col min="10248" max="10248" width="11.85546875" style="151" customWidth="1"/>
    <col min="10249" max="10249" width="10.42578125" style="151" customWidth="1"/>
    <col min="10250" max="10250" width="9" style="151" customWidth="1"/>
    <col min="10251" max="10251" width="8.85546875" style="151" customWidth="1"/>
    <col min="10252" max="10252" width="13.140625" style="151" customWidth="1"/>
    <col min="10253" max="10255" width="11.5703125" style="151" customWidth="1"/>
    <col min="10256" max="10256" width="11.85546875" style="151" customWidth="1"/>
    <col min="10257" max="10257" width="14.140625" style="151" customWidth="1"/>
    <col min="10258" max="10496" width="9.140625" style="151"/>
    <col min="10497" max="10497" width="11.42578125" style="151" customWidth="1"/>
    <col min="10498" max="10498" width="62.7109375" style="151" customWidth="1"/>
    <col min="10499" max="10499" width="22.28515625" style="151" customWidth="1"/>
    <col min="10500" max="10500" width="15.42578125" style="151" customWidth="1"/>
    <col min="10501" max="10501" width="16.85546875" style="151" customWidth="1"/>
    <col min="10502" max="10502" width="11.28515625" style="151" customWidth="1"/>
    <col min="10503" max="10503" width="11.7109375" style="151" customWidth="1"/>
    <col min="10504" max="10504" width="11.85546875" style="151" customWidth="1"/>
    <col min="10505" max="10505" width="10.42578125" style="151" customWidth="1"/>
    <col min="10506" max="10506" width="9" style="151" customWidth="1"/>
    <col min="10507" max="10507" width="8.85546875" style="151" customWidth="1"/>
    <col min="10508" max="10508" width="13.140625" style="151" customWidth="1"/>
    <col min="10509" max="10511" width="11.5703125" style="151" customWidth="1"/>
    <col min="10512" max="10512" width="11.85546875" style="151" customWidth="1"/>
    <col min="10513" max="10513" width="14.140625" style="151" customWidth="1"/>
    <col min="10514" max="10752" width="9.140625" style="151"/>
    <col min="10753" max="10753" width="11.42578125" style="151" customWidth="1"/>
    <col min="10754" max="10754" width="62.7109375" style="151" customWidth="1"/>
    <col min="10755" max="10755" width="22.28515625" style="151" customWidth="1"/>
    <col min="10756" max="10756" width="15.42578125" style="151" customWidth="1"/>
    <col min="10757" max="10757" width="16.85546875" style="151" customWidth="1"/>
    <col min="10758" max="10758" width="11.28515625" style="151" customWidth="1"/>
    <col min="10759" max="10759" width="11.7109375" style="151" customWidth="1"/>
    <col min="10760" max="10760" width="11.85546875" style="151" customWidth="1"/>
    <col min="10761" max="10761" width="10.42578125" style="151" customWidth="1"/>
    <col min="10762" max="10762" width="9" style="151" customWidth="1"/>
    <col min="10763" max="10763" width="8.85546875" style="151" customWidth="1"/>
    <col min="10764" max="10764" width="13.140625" style="151" customWidth="1"/>
    <col min="10765" max="10767" width="11.5703125" style="151" customWidth="1"/>
    <col min="10768" max="10768" width="11.85546875" style="151" customWidth="1"/>
    <col min="10769" max="10769" width="14.140625" style="151" customWidth="1"/>
    <col min="10770" max="11008" width="9.140625" style="151"/>
    <col min="11009" max="11009" width="11.42578125" style="151" customWidth="1"/>
    <col min="11010" max="11010" width="62.7109375" style="151" customWidth="1"/>
    <col min="11011" max="11011" width="22.28515625" style="151" customWidth="1"/>
    <col min="11012" max="11012" width="15.42578125" style="151" customWidth="1"/>
    <col min="11013" max="11013" width="16.85546875" style="151" customWidth="1"/>
    <col min="11014" max="11014" width="11.28515625" style="151" customWidth="1"/>
    <col min="11015" max="11015" width="11.7109375" style="151" customWidth="1"/>
    <col min="11016" max="11016" width="11.85546875" style="151" customWidth="1"/>
    <col min="11017" max="11017" width="10.42578125" style="151" customWidth="1"/>
    <col min="11018" max="11018" width="9" style="151" customWidth="1"/>
    <col min="11019" max="11019" width="8.85546875" style="151" customWidth="1"/>
    <col min="11020" max="11020" width="13.140625" style="151" customWidth="1"/>
    <col min="11021" max="11023" width="11.5703125" style="151" customWidth="1"/>
    <col min="11024" max="11024" width="11.85546875" style="151" customWidth="1"/>
    <col min="11025" max="11025" width="14.140625" style="151" customWidth="1"/>
    <col min="11026" max="11264" width="9.140625" style="151"/>
    <col min="11265" max="11265" width="11.42578125" style="151" customWidth="1"/>
    <col min="11266" max="11266" width="62.7109375" style="151" customWidth="1"/>
    <col min="11267" max="11267" width="22.28515625" style="151" customWidth="1"/>
    <col min="11268" max="11268" width="15.42578125" style="151" customWidth="1"/>
    <col min="11269" max="11269" width="16.85546875" style="151" customWidth="1"/>
    <col min="11270" max="11270" width="11.28515625" style="151" customWidth="1"/>
    <col min="11271" max="11271" width="11.7109375" style="151" customWidth="1"/>
    <col min="11272" max="11272" width="11.85546875" style="151" customWidth="1"/>
    <col min="11273" max="11273" width="10.42578125" style="151" customWidth="1"/>
    <col min="11274" max="11274" width="9" style="151" customWidth="1"/>
    <col min="11275" max="11275" width="8.85546875" style="151" customWidth="1"/>
    <col min="11276" max="11276" width="13.140625" style="151" customWidth="1"/>
    <col min="11277" max="11279" width="11.5703125" style="151" customWidth="1"/>
    <col min="11280" max="11280" width="11.85546875" style="151" customWidth="1"/>
    <col min="11281" max="11281" width="14.140625" style="151" customWidth="1"/>
    <col min="11282" max="11520" width="9.140625" style="151"/>
    <col min="11521" max="11521" width="11.42578125" style="151" customWidth="1"/>
    <col min="11522" max="11522" width="62.7109375" style="151" customWidth="1"/>
    <col min="11523" max="11523" width="22.28515625" style="151" customWidth="1"/>
    <col min="11524" max="11524" width="15.42578125" style="151" customWidth="1"/>
    <col min="11525" max="11525" width="16.85546875" style="151" customWidth="1"/>
    <col min="11526" max="11526" width="11.28515625" style="151" customWidth="1"/>
    <col min="11527" max="11527" width="11.7109375" style="151" customWidth="1"/>
    <col min="11528" max="11528" width="11.85546875" style="151" customWidth="1"/>
    <col min="11529" max="11529" width="10.42578125" style="151" customWidth="1"/>
    <col min="11530" max="11530" width="9" style="151" customWidth="1"/>
    <col min="11531" max="11531" width="8.85546875" style="151" customWidth="1"/>
    <col min="11532" max="11532" width="13.140625" style="151" customWidth="1"/>
    <col min="11533" max="11535" width="11.5703125" style="151" customWidth="1"/>
    <col min="11536" max="11536" width="11.85546875" style="151" customWidth="1"/>
    <col min="11537" max="11537" width="14.140625" style="151" customWidth="1"/>
    <col min="11538" max="11776" width="9.140625" style="151"/>
    <col min="11777" max="11777" width="11.42578125" style="151" customWidth="1"/>
    <col min="11778" max="11778" width="62.7109375" style="151" customWidth="1"/>
    <col min="11779" max="11779" width="22.28515625" style="151" customWidth="1"/>
    <col min="11780" max="11780" width="15.42578125" style="151" customWidth="1"/>
    <col min="11781" max="11781" width="16.85546875" style="151" customWidth="1"/>
    <col min="11782" max="11782" width="11.28515625" style="151" customWidth="1"/>
    <col min="11783" max="11783" width="11.7109375" style="151" customWidth="1"/>
    <col min="11784" max="11784" width="11.85546875" style="151" customWidth="1"/>
    <col min="11785" max="11785" width="10.42578125" style="151" customWidth="1"/>
    <col min="11786" max="11786" width="9" style="151" customWidth="1"/>
    <col min="11787" max="11787" width="8.85546875" style="151" customWidth="1"/>
    <col min="11788" max="11788" width="13.140625" style="151" customWidth="1"/>
    <col min="11789" max="11791" width="11.5703125" style="151" customWidth="1"/>
    <col min="11792" max="11792" width="11.85546875" style="151" customWidth="1"/>
    <col min="11793" max="11793" width="14.140625" style="151" customWidth="1"/>
    <col min="11794" max="12032" width="9.140625" style="151"/>
    <col min="12033" max="12033" width="11.42578125" style="151" customWidth="1"/>
    <col min="12034" max="12034" width="62.7109375" style="151" customWidth="1"/>
    <col min="12035" max="12035" width="22.28515625" style="151" customWidth="1"/>
    <col min="12036" max="12036" width="15.42578125" style="151" customWidth="1"/>
    <col min="12037" max="12037" width="16.85546875" style="151" customWidth="1"/>
    <col min="12038" max="12038" width="11.28515625" style="151" customWidth="1"/>
    <col min="12039" max="12039" width="11.7109375" style="151" customWidth="1"/>
    <col min="12040" max="12040" width="11.85546875" style="151" customWidth="1"/>
    <col min="12041" max="12041" width="10.42578125" style="151" customWidth="1"/>
    <col min="12042" max="12042" width="9" style="151" customWidth="1"/>
    <col min="12043" max="12043" width="8.85546875" style="151" customWidth="1"/>
    <col min="12044" max="12044" width="13.140625" style="151" customWidth="1"/>
    <col min="12045" max="12047" width="11.5703125" style="151" customWidth="1"/>
    <col min="12048" max="12048" width="11.85546875" style="151" customWidth="1"/>
    <col min="12049" max="12049" width="14.140625" style="151" customWidth="1"/>
    <col min="12050" max="12288" width="9.140625" style="151"/>
    <col min="12289" max="12289" width="11.42578125" style="151" customWidth="1"/>
    <col min="12290" max="12290" width="62.7109375" style="151" customWidth="1"/>
    <col min="12291" max="12291" width="22.28515625" style="151" customWidth="1"/>
    <col min="12292" max="12292" width="15.42578125" style="151" customWidth="1"/>
    <col min="12293" max="12293" width="16.85546875" style="151" customWidth="1"/>
    <col min="12294" max="12294" width="11.28515625" style="151" customWidth="1"/>
    <col min="12295" max="12295" width="11.7109375" style="151" customWidth="1"/>
    <col min="12296" max="12296" width="11.85546875" style="151" customWidth="1"/>
    <col min="12297" max="12297" width="10.42578125" style="151" customWidth="1"/>
    <col min="12298" max="12298" width="9" style="151" customWidth="1"/>
    <col min="12299" max="12299" width="8.85546875" style="151" customWidth="1"/>
    <col min="12300" max="12300" width="13.140625" style="151" customWidth="1"/>
    <col min="12301" max="12303" width="11.5703125" style="151" customWidth="1"/>
    <col min="12304" max="12304" width="11.85546875" style="151" customWidth="1"/>
    <col min="12305" max="12305" width="14.140625" style="151" customWidth="1"/>
    <col min="12306" max="12544" width="9.140625" style="151"/>
    <col min="12545" max="12545" width="11.42578125" style="151" customWidth="1"/>
    <col min="12546" max="12546" width="62.7109375" style="151" customWidth="1"/>
    <col min="12547" max="12547" width="22.28515625" style="151" customWidth="1"/>
    <col min="12548" max="12548" width="15.42578125" style="151" customWidth="1"/>
    <col min="12549" max="12549" width="16.85546875" style="151" customWidth="1"/>
    <col min="12550" max="12550" width="11.28515625" style="151" customWidth="1"/>
    <col min="12551" max="12551" width="11.7109375" style="151" customWidth="1"/>
    <col min="12552" max="12552" width="11.85546875" style="151" customWidth="1"/>
    <col min="12553" max="12553" width="10.42578125" style="151" customWidth="1"/>
    <col min="12554" max="12554" width="9" style="151" customWidth="1"/>
    <col min="12555" max="12555" width="8.85546875" style="151" customWidth="1"/>
    <col min="12556" max="12556" width="13.140625" style="151" customWidth="1"/>
    <col min="12557" max="12559" width="11.5703125" style="151" customWidth="1"/>
    <col min="12560" max="12560" width="11.85546875" style="151" customWidth="1"/>
    <col min="12561" max="12561" width="14.140625" style="151" customWidth="1"/>
    <col min="12562" max="12800" width="9.140625" style="151"/>
    <col min="12801" max="12801" width="11.42578125" style="151" customWidth="1"/>
    <col min="12802" max="12802" width="62.7109375" style="151" customWidth="1"/>
    <col min="12803" max="12803" width="22.28515625" style="151" customWidth="1"/>
    <col min="12804" max="12804" width="15.42578125" style="151" customWidth="1"/>
    <col min="12805" max="12805" width="16.85546875" style="151" customWidth="1"/>
    <col min="12806" max="12806" width="11.28515625" style="151" customWidth="1"/>
    <col min="12807" max="12807" width="11.7109375" style="151" customWidth="1"/>
    <col min="12808" max="12808" width="11.85546875" style="151" customWidth="1"/>
    <col min="12809" max="12809" width="10.42578125" style="151" customWidth="1"/>
    <col min="12810" max="12810" width="9" style="151" customWidth="1"/>
    <col min="12811" max="12811" width="8.85546875" style="151" customWidth="1"/>
    <col min="12812" max="12812" width="13.140625" style="151" customWidth="1"/>
    <col min="12813" max="12815" width="11.5703125" style="151" customWidth="1"/>
    <col min="12816" max="12816" width="11.85546875" style="151" customWidth="1"/>
    <col min="12817" max="12817" width="14.140625" style="151" customWidth="1"/>
    <col min="12818" max="13056" width="9.140625" style="151"/>
    <col min="13057" max="13057" width="11.42578125" style="151" customWidth="1"/>
    <col min="13058" max="13058" width="62.7109375" style="151" customWidth="1"/>
    <col min="13059" max="13059" width="22.28515625" style="151" customWidth="1"/>
    <col min="13060" max="13060" width="15.42578125" style="151" customWidth="1"/>
    <col min="13061" max="13061" width="16.85546875" style="151" customWidth="1"/>
    <col min="13062" max="13062" width="11.28515625" style="151" customWidth="1"/>
    <col min="13063" max="13063" width="11.7109375" style="151" customWidth="1"/>
    <col min="13064" max="13064" width="11.85546875" style="151" customWidth="1"/>
    <col min="13065" max="13065" width="10.42578125" style="151" customWidth="1"/>
    <col min="13066" max="13066" width="9" style="151" customWidth="1"/>
    <col min="13067" max="13067" width="8.85546875" style="151" customWidth="1"/>
    <col min="13068" max="13068" width="13.140625" style="151" customWidth="1"/>
    <col min="13069" max="13071" width="11.5703125" style="151" customWidth="1"/>
    <col min="13072" max="13072" width="11.85546875" style="151" customWidth="1"/>
    <col min="13073" max="13073" width="14.140625" style="151" customWidth="1"/>
    <col min="13074" max="13312" width="9.140625" style="151"/>
    <col min="13313" max="13313" width="11.42578125" style="151" customWidth="1"/>
    <col min="13314" max="13314" width="62.7109375" style="151" customWidth="1"/>
    <col min="13315" max="13315" width="22.28515625" style="151" customWidth="1"/>
    <col min="13316" max="13316" width="15.42578125" style="151" customWidth="1"/>
    <col min="13317" max="13317" width="16.85546875" style="151" customWidth="1"/>
    <col min="13318" max="13318" width="11.28515625" style="151" customWidth="1"/>
    <col min="13319" max="13319" width="11.7109375" style="151" customWidth="1"/>
    <col min="13320" max="13320" width="11.85546875" style="151" customWidth="1"/>
    <col min="13321" max="13321" width="10.42578125" style="151" customWidth="1"/>
    <col min="13322" max="13322" width="9" style="151" customWidth="1"/>
    <col min="13323" max="13323" width="8.85546875" style="151" customWidth="1"/>
    <col min="13324" max="13324" width="13.140625" style="151" customWidth="1"/>
    <col min="13325" max="13327" width="11.5703125" style="151" customWidth="1"/>
    <col min="13328" max="13328" width="11.85546875" style="151" customWidth="1"/>
    <col min="13329" max="13329" width="14.140625" style="151" customWidth="1"/>
    <col min="13330" max="13568" width="9.140625" style="151"/>
    <col min="13569" max="13569" width="11.42578125" style="151" customWidth="1"/>
    <col min="13570" max="13570" width="62.7109375" style="151" customWidth="1"/>
    <col min="13571" max="13571" width="22.28515625" style="151" customWidth="1"/>
    <col min="13572" max="13572" width="15.42578125" style="151" customWidth="1"/>
    <col min="13573" max="13573" width="16.85546875" style="151" customWidth="1"/>
    <col min="13574" max="13574" width="11.28515625" style="151" customWidth="1"/>
    <col min="13575" max="13575" width="11.7109375" style="151" customWidth="1"/>
    <col min="13576" max="13576" width="11.85546875" style="151" customWidth="1"/>
    <col min="13577" max="13577" width="10.42578125" style="151" customWidth="1"/>
    <col min="13578" max="13578" width="9" style="151" customWidth="1"/>
    <col min="13579" max="13579" width="8.85546875" style="151" customWidth="1"/>
    <col min="13580" max="13580" width="13.140625" style="151" customWidth="1"/>
    <col min="13581" max="13583" width="11.5703125" style="151" customWidth="1"/>
    <col min="13584" max="13584" width="11.85546875" style="151" customWidth="1"/>
    <col min="13585" max="13585" width="14.140625" style="151" customWidth="1"/>
    <col min="13586" max="13824" width="9.140625" style="151"/>
    <col min="13825" max="13825" width="11.42578125" style="151" customWidth="1"/>
    <col min="13826" max="13826" width="62.7109375" style="151" customWidth="1"/>
    <col min="13827" max="13827" width="22.28515625" style="151" customWidth="1"/>
    <col min="13828" max="13828" width="15.42578125" style="151" customWidth="1"/>
    <col min="13829" max="13829" width="16.85546875" style="151" customWidth="1"/>
    <col min="13830" max="13830" width="11.28515625" style="151" customWidth="1"/>
    <col min="13831" max="13831" width="11.7109375" style="151" customWidth="1"/>
    <col min="13832" max="13832" width="11.85546875" style="151" customWidth="1"/>
    <col min="13833" max="13833" width="10.42578125" style="151" customWidth="1"/>
    <col min="13834" max="13834" width="9" style="151" customWidth="1"/>
    <col min="13835" max="13835" width="8.85546875" style="151" customWidth="1"/>
    <col min="13836" max="13836" width="13.140625" style="151" customWidth="1"/>
    <col min="13837" max="13839" width="11.5703125" style="151" customWidth="1"/>
    <col min="13840" max="13840" width="11.85546875" style="151" customWidth="1"/>
    <col min="13841" max="13841" width="14.140625" style="151" customWidth="1"/>
    <col min="13842" max="14080" width="9.140625" style="151"/>
    <col min="14081" max="14081" width="11.42578125" style="151" customWidth="1"/>
    <col min="14082" max="14082" width="62.7109375" style="151" customWidth="1"/>
    <col min="14083" max="14083" width="22.28515625" style="151" customWidth="1"/>
    <col min="14084" max="14084" width="15.42578125" style="151" customWidth="1"/>
    <col min="14085" max="14085" width="16.85546875" style="151" customWidth="1"/>
    <col min="14086" max="14086" width="11.28515625" style="151" customWidth="1"/>
    <col min="14087" max="14087" width="11.7109375" style="151" customWidth="1"/>
    <col min="14088" max="14088" width="11.85546875" style="151" customWidth="1"/>
    <col min="14089" max="14089" width="10.42578125" style="151" customWidth="1"/>
    <col min="14090" max="14090" width="9" style="151" customWidth="1"/>
    <col min="14091" max="14091" width="8.85546875" style="151" customWidth="1"/>
    <col min="14092" max="14092" width="13.140625" style="151" customWidth="1"/>
    <col min="14093" max="14095" width="11.5703125" style="151" customWidth="1"/>
    <col min="14096" max="14096" width="11.85546875" style="151" customWidth="1"/>
    <col min="14097" max="14097" width="14.140625" style="151" customWidth="1"/>
    <col min="14098" max="14336" width="9.140625" style="151"/>
    <col min="14337" max="14337" width="11.42578125" style="151" customWidth="1"/>
    <col min="14338" max="14338" width="62.7109375" style="151" customWidth="1"/>
    <col min="14339" max="14339" width="22.28515625" style="151" customWidth="1"/>
    <col min="14340" max="14340" width="15.42578125" style="151" customWidth="1"/>
    <col min="14341" max="14341" width="16.85546875" style="151" customWidth="1"/>
    <col min="14342" max="14342" width="11.28515625" style="151" customWidth="1"/>
    <col min="14343" max="14343" width="11.7109375" style="151" customWidth="1"/>
    <col min="14344" max="14344" width="11.85546875" style="151" customWidth="1"/>
    <col min="14345" max="14345" width="10.42578125" style="151" customWidth="1"/>
    <col min="14346" max="14346" width="9" style="151" customWidth="1"/>
    <col min="14347" max="14347" width="8.85546875" style="151" customWidth="1"/>
    <col min="14348" max="14348" width="13.140625" style="151" customWidth="1"/>
    <col min="14349" max="14351" width="11.5703125" style="151" customWidth="1"/>
    <col min="14352" max="14352" width="11.85546875" style="151" customWidth="1"/>
    <col min="14353" max="14353" width="14.140625" style="151" customWidth="1"/>
    <col min="14354" max="14592" width="9.140625" style="151"/>
    <col min="14593" max="14593" width="11.42578125" style="151" customWidth="1"/>
    <col min="14594" max="14594" width="62.7109375" style="151" customWidth="1"/>
    <col min="14595" max="14595" width="22.28515625" style="151" customWidth="1"/>
    <col min="14596" max="14596" width="15.42578125" style="151" customWidth="1"/>
    <col min="14597" max="14597" width="16.85546875" style="151" customWidth="1"/>
    <col min="14598" max="14598" width="11.28515625" style="151" customWidth="1"/>
    <col min="14599" max="14599" width="11.7109375" style="151" customWidth="1"/>
    <col min="14600" max="14600" width="11.85546875" style="151" customWidth="1"/>
    <col min="14601" max="14601" width="10.42578125" style="151" customWidth="1"/>
    <col min="14602" max="14602" width="9" style="151" customWidth="1"/>
    <col min="14603" max="14603" width="8.85546875" style="151" customWidth="1"/>
    <col min="14604" max="14604" width="13.140625" style="151" customWidth="1"/>
    <col min="14605" max="14607" width="11.5703125" style="151" customWidth="1"/>
    <col min="14608" max="14608" width="11.85546875" style="151" customWidth="1"/>
    <col min="14609" max="14609" width="14.140625" style="151" customWidth="1"/>
    <col min="14610" max="14848" width="9.140625" style="151"/>
    <col min="14849" max="14849" width="11.42578125" style="151" customWidth="1"/>
    <col min="14850" max="14850" width="62.7109375" style="151" customWidth="1"/>
    <col min="14851" max="14851" width="22.28515625" style="151" customWidth="1"/>
    <col min="14852" max="14852" width="15.42578125" style="151" customWidth="1"/>
    <col min="14853" max="14853" width="16.85546875" style="151" customWidth="1"/>
    <col min="14854" max="14854" width="11.28515625" style="151" customWidth="1"/>
    <col min="14855" max="14855" width="11.7109375" style="151" customWidth="1"/>
    <col min="14856" max="14856" width="11.85546875" style="151" customWidth="1"/>
    <col min="14857" max="14857" width="10.42578125" style="151" customWidth="1"/>
    <col min="14858" max="14858" width="9" style="151" customWidth="1"/>
    <col min="14859" max="14859" width="8.85546875" style="151" customWidth="1"/>
    <col min="14860" max="14860" width="13.140625" style="151" customWidth="1"/>
    <col min="14861" max="14863" width="11.5703125" style="151" customWidth="1"/>
    <col min="14864" max="14864" width="11.85546875" style="151" customWidth="1"/>
    <col min="14865" max="14865" width="14.140625" style="151" customWidth="1"/>
    <col min="14866" max="15104" width="9.140625" style="151"/>
    <col min="15105" max="15105" width="11.42578125" style="151" customWidth="1"/>
    <col min="15106" max="15106" width="62.7109375" style="151" customWidth="1"/>
    <col min="15107" max="15107" width="22.28515625" style="151" customWidth="1"/>
    <col min="15108" max="15108" width="15.42578125" style="151" customWidth="1"/>
    <col min="15109" max="15109" width="16.85546875" style="151" customWidth="1"/>
    <col min="15110" max="15110" width="11.28515625" style="151" customWidth="1"/>
    <col min="15111" max="15111" width="11.7109375" style="151" customWidth="1"/>
    <col min="15112" max="15112" width="11.85546875" style="151" customWidth="1"/>
    <col min="15113" max="15113" width="10.42578125" style="151" customWidth="1"/>
    <col min="15114" max="15114" width="9" style="151" customWidth="1"/>
    <col min="15115" max="15115" width="8.85546875" style="151" customWidth="1"/>
    <col min="15116" max="15116" width="13.140625" style="151" customWidth="1"/>
    <col min="15117" max="15119" width="11.5703125" style="151" customWidth="1"/>
    <col min="15120" max="15120" width="11.85546875" style="151" customWidth="1"/>
    <col min="15121" max="15121" width="14.140625" style="151" customWidth="1"/>
    <col min="15122" max="15360" width="9.140625" style="151"/>
    <col min="15361" max="15361" width="11.42578125" style="151" customWidth="1"/>
    <col min="15362" max="15362" width="62.7109375" style="151" customWidth="1"/>
    <col min="15363" max="15363" width="22.28515625" style="151" customWidth="1"/>
    <col min="15364" max="15364" width="15.42578125" style="151" customWidth="1"/>
    <col min="15365" max="15365" width="16.85546875" style="151" customWidth="1"/>
    <col min="15366" max="15366" width="11.28515625" style="151" customWidth="1"/>
    <col min="15367" max="15367" width="11.7109375" style="151" customWidth="1"/>
    <col min="15368" max="15368" width="11.85546875" style="151" customWidth="1"/>
    <col min="15369" max="15369" width="10.42578125" style="151" customWidth="1"/>
    <col min="15370" max="15370" width="9" style="151" customWidth="1"/>
    <col min="15371" max="15371" width="8.85546875" style="151" customWidth="1"/>
    <col min="15372" max="15372" width="13.140625" style="151" customWidth="1"/>
    <col min="15373" max="15375" width="11.5703125" style="151" customWidth="1"/>
    <col min="15376" max="15376" width="11.85546875" style="151" customWidth="1"/>
    <col min="15377" max="15377" width="14.140625" style="151" customWidth="1"/>
    <col min="15378" max="15616" width="9.140625" style="151"/>
    <col min="15617" max="15617" width="11.42578125" style="151" customWidth="1"/>
    <col min="15618" max="15618" width="62.7109375" style="151" customWidth="1"/>
    <col min="15619" max="15619" width="22.28515625" style="151" customWidth="1"/>
    <col min="15620" max="15620" width="15.42578125" style="151" customWidth="1"/>
    <col min="15621" max="15621" width="16.85546875" style="151" customWidth="1"/>
    <col min="15622" max="15622" width="11.28515625" style="151" customWidth="1"/>
    <col min="15623" max="15623" width="11.7109375" style="151" customWidth="1"/>
    <col min="15624" max="15624" width="11.85546875" style="151" customWidth="1"/>
    <col min="15625" max="15625" width="10.42578125" style="151" customWidth="1"/>
    <col min="15626" max="15626" width="9" style="151" customWidth="1"/>
    <col min="15627" max="15627" width="8.85546875" style="151" customWidth="1"/>
    <col min="15628" max="15628" width="13.140625" style="151" customWidth="1"/>
    <col min="15629" max="15631" width="11.5703125" style="151" customWidth="1"/>
    <col min="15632" max="15632" width="11.85546875" style="151" customWidth="1"/>
    <col min="15633" max="15633" width="14.140625" style="151" customWidth="1"/>
    <col min="15634" max="15872" width="9.140625" style="151"/>
    <col min="15873" max="15873" width="11.42578125" style="151" customWidth="1"/>
    <col min="15874" max="15874" width="62.7109375" style="151" customWidth="1"/>
    <col min="15875" max="15875" width="22.28515625" style="151" customWidth="1"/>
    <col min="15876" max="15876" width="15.42578125" style="151" customWidth="1"/>
    <col min="15877" max="15877" width="16.85546875" style="151" customWidth="1"/>
    <col min="15878" max="15878" width="11.28515625" style="151" customWidth="1"/>
    <col min="15879" max="15879" width="11.7109375" style="151" customWidth="1"/>
    <col min="15880" max="15880" width="11.85546875" style="151" customWidth="1"/>
    <col min="15881" max="15881" width="10.42578125" style="151" customWidth="1"/>
    <col min="15882" max="15882" width="9" style="151" customWidth="1"/>
    <col min="15883" max="15883" width="8.85546875" style="151" customWidth="1"/>
    <col min="15884" max="15884" width="13.140625" style="151" customWidth="1"/>
    <col min="15885" max="15887" width="11.5703125" style="151" customWidth="1"/>
    <col min="15888" max="15888" width="11.85546875" style="151" customWidth="1"/>
    <col min="15889" max="15889" width="14.140625" style="151" customWidth="1"/>
    <col min="15890" max="16128" width="9.140625" style="151"/>
    <col min="16129" max="16129" width="11.42578125" style="151" customWidth="1"/>
    <col min="16130" max="16130" width="62.7109375" style="151" customWidth="1"/>
    <col min="16131" max="16131" width="22.28515625" style="151" customWidth="1"/>
    <col min="16132" max="16132" width="15.42578125" style="151" customWidth="1"/>
    <col min="16133" max="16133" width="16.85546875" style="151" customWidth="1"/>
    <col min="16134" max="16134" width="11.28515625" style="151" customWidth="1"/>
    <col min="16135" max="16135" width="11.7109375" style="151" customWidth="1"/>
    <col min="16136" max="16136" width="11.85546875" style="151" customWidth="1"/>
    <col min="16137" max="16137" width="10.42578125" style="151" customWidth="1"/>
    <col min="16138" max="16138" width="9" style="151" customWidth="1"/>
    <col min="16139" max="16139" width="8.85546875" style="151" customWidth="1"/>
    <col min="16140" max="16140" width="13.140625" style="151" customWidth="1"/>
    <col min="16141" max="16143" width="11.5703125" style="151" customWidth="1"/>
    <col min="16144" max="16144" width="11.85546875" style="151" customWidth="1"/>
    <col min="16145" max="16145" width="14.140625" style="151" customWidth="1"/>
    <col min="16146" max="16384" width="9.140625" style="151"/>
  </cols>
  <sheetData>
    <row r="1" spans="1:5" x14ac:dyDescent="0.25">
      <c r="D1" s="152" t="s">
        <v>97</v>
      </c>
      <c r="E1" s="152"/>
    </row>
    <row r="2" spans="1:5" x14ac:dyDescent="0.25">
      <c r="D2" s="152"/>
      <c r="E2" s="153" t="s">
        <v>98</v>
      </c>
    </row>
    <row r="3" spans="1:5" x14ac:dyDescent="0.25">
      <c r="D3" s="152"/>
      <c r="E3" s="154"/>
    </row>
    <row r="4" spans="1:5" x14ac:dyDescent="0.25">
      <c r="D4" s="152"/>
      <c r="E4" s="155" t="s">
        <v>99</v>
      </c>
    </row>
    <row r="5" spans="1:5" x14ac:dyDescent="0.25">
      <c r="D5" s="152"/>
      <c r="E5" s="156" t="s">
        <v>100</v>
      </c>
    </row>
    <row r="6" spans="1:5" x14ac:dyDescent="0.25">
      <c r="D6" s="152" t="s">
        <v>101</v>
      </c>
      <c r="E6" s="152" t="s">
        <v>102</v>
      </c>
    </row>
    <row r="7" spans="1:5" x14ac:dyDescent="0.25">
      <c r="A7" s="157"/>
    </row>
    <row r="8" spans="1:5" ht="20.25" x14ac:dyDescent="0.25">
      <c r="A8" s="202" t="s">
        <v>103</v>
      </c>
      <c r="B8" s="202"/>
      <c r="C8" s="202"/>
      <c r="D8" s="202"/>
      <c r="E8" s="202"/>
    </row>
    <row r="9" spans="1:5" x14ac:dyDescent="0.25">
      <c r="A9" s="203" t="s">
        <v>74</v>
      </c>
      <c r="B9" s="203"/>
      <c r="C9" s="203"/>
      <c r="D9" s="203"/>
      <c r="E9" s="203"/>
    </row>
    <row r="10" spans="1:5" x14ac:dyDescent="0.25">
      <c r="A10" s="201" t="s">
        <v>19</v>
      </c>
      <c r="B10" s="201"/>
      <c r="C10" s="201"/>
      <c r="D10" s="201"/>
      <c r="E10" s="201"/>
    </row>
    <row r="11" spans="1:5" x14ac:dyDescent="0.25">
      <c r="B11" s="158"/>
      <c r="C11" s="159"/>
    </row>
    <row r="12" spans="1:5" x14ac:dyDescent="0.25">
      <c r="A12" s="203" t="s">
        <v>78</v>
      </c>
      <c r="B12" s="203"/>
      <c r="C12" s="203"/>
      <c r="D12" s="203"/>
      <c r="E12" s="203"/>
    </row>
    <row r="13" spans="1:5" x14ac:dyDescent="0.25">
      <c r="A13" s="203" t="s">
        <v>104</v>
      </c>
      <c r="B13" s="203"/>
      <c r="C13" s="203"/>
      <c r="D13" s="203"/>
      <c r="E13" s="203"/>
    </row>
    <row r="14" spans="1:5" x14ac:dyDescent="0.25">
      <c r="A14" s="201" t="s">
        <v>105</v>
      </c>
      <c r="B14" s="201"/>
      <c r="C14" s="201"/>
      <c r="D14" s="201"/>
      <c r="E14" s="201"/>
    </row>
    <row r="15" spans="1:5" x14ac:dyDescent="0.3">
      <c r="A15" s="191"/>
      <c r="B15" s="191"/>
      <c r="C15" s="191"/>
      <c r="D15" s="191"/>
      <c r="E15" s="191"/>
    </row>
    <row r="16" spans="1:5" x14ac:dyDescent="0.25">
      <c r="A16" s="192" t="s">
        <v>113</v>
      </c>
      <c r="B16" s="192"/>
      <c r="C16" s="192"/>
      <c r="D16" s="192"/>
      <c r="E16" s="192"/>
    </row>
    <row r="17" spans="1:16" ht="33" x14ac:dyDescent="0.25">
      <c r="A17" s="160" t="s">
        <v>106</v>
      </c>
      <c r="B17" s="161" t="s">
        <v>18</v>
      </c>
      <c r="C17" s="162" t="s">
        <v>107</v>
      </c>
      <c r="D17" s="161" t="s">
        <v>108</v>
      </c>
      <c r="E17" s="163" t="s">
        <v>109</v>
      </c>
    </row>
    <row r="18" spans="1:16" x14ac:dyDescent="0.25">
      <c r="A18" s="193">
        <v>1</v>
      </c>
      <c r="B18" s="195" t="s">
        <v>78</v>
      </c>
      <c r="C18" s="197"/>
      <c r="D18" s="199">
        <f>ROUND(C18*0.21,2)</f>
        <v>0</v>
      </c>
      <c r="E18" s="199">
        <f>D18+C18</f>
        <v>0</v>
      </c>
    </row>
    <row r="19" spans="1:16" s="96" customFormat="1" x14ac:dyDescent="0.3">
      <c r="A19" s="194"/>
      <c r="B19" s="196"/>
      <c r="C19" s="198"/>
      <c r="D19" s="200"/>
      <c r="E19" s="200"/>
    </row>
    <row r="20" spans="1:16" s="96" customFormat="1" x14ac:dyDescent="0.3">
      <c r="A20" s="164"/>
      <c r="B20" s="165" t="s">
        <v>110</v>
      </c>
      <c r="C20" s="166">
        <f>+C18</f>
        <v>0</v>
      </c>
      <c r="D20" s="166">
        <f>+D18</f>
        <v>0</v>
      </c>
      <c r="E20" s="167">
        <f>+E18</f>
        <v>0</v>
      </c>
      <c r="G20" s="168"/>
      <c r="J20" s="168" t="s">
        <v>111</v>
      </c>
    </row>
    <row r="21" spans="1:16" x14ac:dyDescent="0.25">
      <c r="J21" s="169"/>
      <c r="K21" s="169"/>
      <c r="L21" s="169"/>
      <c r="M21" s="170"/>
      <c r="N21" s="169"/>
      <c r="O21" s="169"/>
      <c r="P21" s="169"/>
    </row>
    <row r="22" spans="1:16" s="172" customFormat="1" ht="15.75" x14ac:dyDescent="0.25">
      <c r="B22" s="189" t="s">
        <v>119</v>
      </c>
      <c r="C22" s="171"/>
      <c r="D22" s="171"/>
      <c r="E22" s="171"/>
    </row>
    <row r="23" spans="1:16" s="172" customFormat="1" ht="15.75" x14ac:dyDescent="0.25">
      <c r="B23" s="189" t="s">
        <v>118</v>
      </c>
      <c r="C23" s="173"/>
      <c r="D23" s="173"/>
      <c r="E23" s="173"/>
    </row>
    <row r="24" spans="1:16" s="172" customFormat="1" ht="15.75" x14ac:dyDescent="0.25">
      <c r="A24" s="148"/>
      <c r="B24" s="188"/>
      <c r="C24" s="174"/>
      <c r="D24" s="174"/>
      <c r="E24" s="174"/>
    </row>
    <row r="25" spans="1:16" s="172" customFormat="1" ht="15.75" x14ac:dyDescent="0.25">
      <c r="A25" s="86"/>
      <c r="B25" s="188"/>
      <c r="C25" s="174"/>
      <c r="D25" s="174"/>
      <c r="E25" s="174"/>
    </row>
    <row r="26" spans="1:16" s="172" customFormat="1" ht="15.75" x14ac:dyDescent="0.25">
      <c r="B26" s="189" t="s">
        <v>120</v>
      </c>
    </row>
    <row r="27" spans="1:16" s="172" customFormat="1" ht="15.75" x14ac:dyDescent="0.25">
      <c r="B27" s="189" t="s">
        <v>118</v>
      </c>
      <c r="C27" s="175"/>
      <c r="D27" s="175"/>
      <c r="E27" s="175"/>
    </row>
    <row r="28" spans="1:16" s="172" customFormat="1" ht="15.75" x14ac:dyDescent="0.25">
      <c r="A28" s="176"/>
      <c r="B28" s="190"/>
      <c r="C28" s="190"/>
      <c r="D28" s="190"/>
      <c r="E28" s="190"/>
    </row>
    <row r="29" spans="1:16" s="172" customFormat="1" ht="15.75" x14ac:dyDescent="0.25"/>
    <row r="30" spans="1:16" s="172" customFormat="1" ht="15.75" x14ac:dyDescent="0.25"/>
    <row r="31" spans="1:16" s="172" customFormat="1" ht="15.75" x14ac:dyDescent="0.25"/>
    <row r="32" spans="1:16" s="172" customFormat="1" ht="15.75" x14ac:dyDescent="0.25"/>
    <row r="33" s="177" customFormat="1" ht="15.75" x14ac:dyDescent="0.25"/>
  </sheetData>
  <mergeCells count="14">
    <mergeCell ref="A14:E14"/>
    <mergeCell ref="A8:E8"/>
    <mergeCell ref="A9:E9"/>
    <mergeCell ref="A10:E10"/>
    <mergeCell ref="A12:E12"/>
    <mergeCell ref="A13:E13"/>
    <mergeCell ref="B28:E28"/>
    <mergeCell ref="A15:E15"/>
    <mergeCell ref="A16:E16"/>
    <mergeCell ref="A18:A19"/>
    <mergeCell ref="B18:B19"/>
    <mergeCell ref="C18:C19"/>
    <mergeCell ref="D18:D19"/>
    <mergeCell ref="E18:E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F23" sqref="F23"/>
    </sheetView>
  </sheetViews>
  <sheetFormatPr defaultColWidth="9.140625" defaultRowHeight="12.75" x14ac:dyDescent="0.2"/>
  <cols>
    <col min="1" max="2" width="5.85546875" style="86" customWidth="1"/>
    <col min="3" max="3" width="35.7109375" style="86" customWidth="1"/>
    <col min="4" max="4" width="13" style="86" customWidth="1"/>
    <col min="5" max="5" width="12.7109375" style="86" customWidth="1"/>
    <col min="6" max="7" width="12.140625" style="86" customWidth="1"/>
    <col min="8" max="8" width="12" style="86" customWidth="1"/>
    <col min="9" max="9" width="12.7109375" style="86" customWidth="1"/>
    <col min="10" max="11" width="9.140625" style="86"/>
    <col min="12" max="12" width="10" style="86" bestFit="1" customWidth="1"/>
    <col min="13" max="13" width="9.140625" style="86"/>
    <col min="14" max="14" width="9.85546875" style="86" bestFit="1" customWidth="1"/>
    <col min="15" max="16384" width="9.140625" style="86"/>
  </cols>
  <sheetData>
    <row r="1" spans="1:13" ht="20.25" x14ac:dyDescent="0.3">
      <c r="A1" s="223" t="s">
        <v>79</v>
      </c>
      <c r="B1" s="223"/>
      <c r="C1" s="223"/>
      <c r="D1" s="223"/>
      <c r="E1" s="223"/>
      <c r="F1" s="223"/>
      <c r="G1" s="223"/>
      <c r="H1" s="223"/>
      <c r="I1" s="223"/>
    </row>
    <row r="2" spans="1:13" ht="20.25" x14ac:dyDescent="0.3">
      <c r="A2" s="178"/>
      <c r="B2" s="178"/>
      <c r="C2" s="178"/>
      <c r="D2" s="178"/>
      <c r="E2" s="178"/>
      <c r="F2" s="178"/>
      <c r="G2" s="178"/>
      <c r="H2" s="178"/>
      <c r="I2" s="178"/>
    </row>
    <row r="3" spans="1:13" ht="16.5" x14ac:dyDescent="0.2">
      <c r="A3" s="87"/>
      <c r="B3" s="88" t="s">
        <v>114</v>
      </c>
      <c r="C3" s="89"/>
      <c r="D3" s="90"/>
      <c r="E3" s="90"/>
      <c r="F3" s="90"/>
      <c r="G3" s="90"/>
      <c r="H3" s="90"/>
    </row>
    <row r="4" spans="1:13" ht="16.5" x14ac:dyDescent="0.2">
      <c r="A4" s="87"/>
      <c r="B4" s="91" t="s">
        <v>117</v>
      </c>
      <c r="C4" s="89"/>
      <c r="D4" s="90"/>
      <c r="E4" s="90"/>
      <c r="F4" s="90"/>
      <c r="G4" s="90"/>
      <c r="H4" s="90"/>
    </row>
    <row r="5" spans="1:13" ht="16.5" x14ac:dyDescent="0.2">
      <c r="A5" s="87"/>
      <c r="B5" s="92" t="s">
        <v>115</v>
      </c>
      <c r="C5" s="89"/>
      <c r="D5" s="90"/>
      <c r="E5" s="90"/>
      <c r="F5" s="90"/>
      <c r="G5" s="90"/>
      <c r="H5" s="90"/>
    </row>
    <row r="6" spans="1:13" ht="16.5" x14ac:dyDescent="0.2">
      <c r="A6" s="87"/>
      <c r="B6" s="92" t="s">
        <v>116</v>
      </c>
      <c r="C6" s="89"/>
      <c r="D6" s="90"/>
      <c r="E6" s="90"/>
      <c r="F6" s="90"/>
      <c r="G6" s="90"/>
      <c r="H6" s="90"/>
    </row>
    <row r="7" spans="1:13" ht="16.5" x14ac:dyDescent="0.2">
      <c r="A7" s="87"/>
      <c r="B7" s="93"/>
      <c r="C7" s="87"/>
      <c r="D7" s="90"/>
      <c r="E7" s="90"/>
      <c r="F7" s="90"/>
      <c r="G7" s="90"/>
      <c r="H7" s="90"/>
    </row>
    <row r="8" spans="1:13" ht="16.5" x14ac:dyDescent="0.3">
      <c r="B8" s="94"/>
      <c r="F8" s="224" t="s">
        <v>80</v>
      </c>
      <c r="G8" s="224"/>
      <c r="H8" s="224"/>
      <c r="I8" s="95">
        <f>E20</f>
        <v>0</v>
      </c>
    </row>
    <row r="9" spans="1:13" ht="16.5" x14ac:dyDescent="0.3">
      <c r="F9" s="96"/>
      <c r="G9" s="225" t="s">
        <v>81</v>
      </c>
      <c r="H9" s="225"/>
      <c r="I9" s="97">
        <f>I16</f>
        <v>0</v>
      </c>
    </row>
    <row r="10" spans="1:13" x14ac:dyDescent="0.2">
      <c r="A10" s="192" t="s">
        <v>82</v>
      </c>
      <c r="B10" s="192"/>
      <c r="C10" s="192"/>
      <c r="D10" s="192"/>
      <c r="E10" s="192"/>
      <c r="F10" s="192"/>
      <c r="G10" s="192"/>
      <c r="H10" s="192"/>
      <c r="I10" s="192"/>
    </row>
    <row r="11" spans="1:13" x14ac:dyDescent="0.2">
      <c r="A11" s="226" t="s">
        <v>83</v>
      </c>
      <c r="B11" s="228" t="s">
        <v>84</v>
      </c>
      <c r="C11" s="230" t="s">
        <v>85</v>
      </c>
      <c r="D11" s="231"/>
      <c r="E11" s="234" t="s">
        <v>86</v>
      </c>
      <c r="F11" s="236" t="s">
        <v>87</v>
      </c>
      <c r="G11" s="236"/>
      <c r="H11" s="236"/>
      <c r="I11" s="234" t="s">
        <v>88</v>
      </c>
    </row>
    <row r="12" spans="1:13" ht="59.25" x14ac:dyDescent="0.2">
      <c r="A12" s="227"/>
      <c r="B12" s="229"/>
      <c r="C12" s="232"/>
      <c r="D12" s="233"/>
      <c r="E12" s="235"/>
      <c r="F12" s="98" t="s">
        <v>89</v>
      </c>
      <c r="G12" s="98" t="s">
        <v>90</v>
      </c>
      <c r="H12" s="98" t="s">
        <v>91</v>
      </c>
      <c r="I12" s="235"/>
    </row>
    <row r="13" spans="1:13" x14ac:dyDescent="0.2">
      <c r="A13" s="99">
        <v>1</v>
      </c>
      <c r="B13" s="100">
        <v>2</v>
      </c>
      <c r="C13" s="101">
        <v>3</v>
      </c>
      <c r="D13" s="102">
        <v>4</v>
      </c>
      <c r="E13" s="103">
        <v>5</v>
      </c>
      <c r="F13" s="103">
        <v>6</v>
      </c>
      <c r="G13" s="103">
        <v>7</v>
      </c>
      <c r="H13" s="103">
        <v>8</v>
      </c>
      <c r="I13" s="103">
        <v>9</v>
      </c>
    </row>
    <row r="14" spans="1:13" ht="16.5" x14ac:dyDescent="0.2">
      <c r="A14" s="104"/>
      <c r="B14" s="104"/>
      <c r="C14" s="206" t="s">
        <v>92</v>
      </c>
      <c r="D14" s="207"/>
      <c r="E14" s="105"/>
      <c r="F14" s="106"/>
      <c r="G14" s="107"/>
      <c r="H14" s="108"/>
      <c r="I14" s="109"/>
    </row>
    <row r="15" spans="1:13" ht="33" x14ac:dyDescent="0.2">
      <c r="A15" s="110">
        <v>1</v>
      </c>
      <c r="B15" s="110">
        <v>1</v>
      </c>
      <c r="C15" s="111" t="s">
        <v>78</v>
      </c>
      <c r="D15" s="112"/>
      <c r="E15" s="113"/>
      <c r="F15" s="114"/>
      <c r="G15" s="115"/>
      <c r="H15" s="116"/>
      <c r="I15" s="117"/>
      <c r="L15" s="118"/>
      <c r="M15" s="118"/>
    </row>
    <row r="16" spans="1:13" ht="16.5" x14ac:dyDescent="0.2">
      <c r="A16" s="208" t="s">
        <v>14</v>
      </c>
      <c r="B16" s="209"/>
      <c r="C16" s="210"/>
      <c r="D16" s="119"/>
      <c r="E16" s="120"/>
      <c r="F16" s="120"/>
      <c r="G16" s="120"/>
      <c r="H16" s="120"/>
      <c r="I16" s="120"/>
      <c r="K16" s="118"/>
      <c r="L16" s="118"/>
      <c r="M16" s="118"/>
    </row>
    <row r="17" spans="1:15" ht="16.5" x14ac:dyDescent="0.2">
      <c r="A17" s="211" t="s">
        <v>93</v>
      </c>
      <c r="B17" s="212"/>
      <c r="C17" s="213"/>
      <c r="D17" s="121" t="s">
        <v>16</v>
      </c>
      <c r="E17" s="122"/>
      <c r="F17" s="123"/>
      <c r="G17" s="124"/>
      <c r="H17" s="124"/>
      <c r="I17" s="125"/>
    </row>
    <row r="18" spans="1:15" ht="16.5" x14ac:dyDescent="0.2">
      <c r="A18" s="214" t="s">
        <v>94</v>
      </c>
      <c r="B18" s="215"/>
      <c r="C18" s="216"/>
      <c r="D18" s="126" t="s">
        <v>16</v>
      </c>
      <c r="E18" s="127"/>
      <c r="F18" s="124"/>
      <c r="G18" s="124"/>
      <c r="H18" s="124"/>
      <c r="I18" s="125"/>
      <c r="K18" s="118"/>
    </row>
    <row r="19" spans="1:15" s="132" customFormat="1" ht="16.5" x14ac:dyDescent="0.25">
      <c r="A19" s="217" t="s">
        <v>95</v>
      </c>
      <c r="B19" s="218"/>
      <c r="C19" s="219"/>
      <c r="D19" s="128" t="s">
        <v>16</v>
      </c>
      <c r="E19" s="129"/>
      <c r="F19" s="130"/>
      <c r="G19" s="130"/>
      <c r="H19" s="130"/>
      <c r="I19" s="131"/>
    </row>
    <row r="20" spans="1:15" ht="16.5" x14ac:dyDescent="0.3">
      <c r="A20" s="220" t="s">
        <v>96</v>
      </c>
      <c r="B20" s="221"/>
      <c r="C20" s="222"/>
      <c r="D20" s="133"/>
      <c r="E20" s="134"/>
      <c r="F20" s="135"/>
      <c r="G20" s="136"/>
      <c r="H20" s="136"/>
      <c r="I20" s="137"/>
      <c r="N20" s="138"/>
      <c r="O20" s="138"/>
    </row>
    <row r="21" spans="1:15" s="140" customFormat="1" x14ac:dyDescent="0.25">
      <c r="A21" s="139"/>
      <c r="D21" s="141"/>
      <c r="E21" s="142"/>
      <c r="F21" s="142"/>
      <c r="G21" s="142"/>
      <c r="H21" s="142"/>
      <c r="I21" s="142"/>
      <c r="J21" s="143"/>
    </row>
    <row r="22" spans="1:15" s="140" customFormat="1" x14ac:dyDescent="0.25">
      <c r="A22" s="144"/>
      <c r="B22" s="145"/>
      <c r="C22" s="204"/>
      <c r="D22" s="204"/>
      <c r="E22" s="146"/>
      <c r="F22" s="205"/>
      <c r="G22" s="205"/>
      <c r="H22" s="205"/>
      <c r="I22" s="205"/>
      <c r="J22" s="142"/>
    </row>
    <row r="23" spans="1:15" s="140" customFormat="1" x14ac:dyDescent="0.2">
      <c r="A23" s="139"/>
      <c r="B23" s="139"/>
      <c r="C23" s="189" t="s">
        <v>119</v>
      </c>
      <c r="D23" s="142"/>
      <c r="E23" s="147"/>
      <c r="F23" s="147"/>
      <c r="G23" s="147"/>
      <c r="H23" s="142"/>
      <c r="I23" s="147"/>
      <c r="J23" s="142"/>
    </row>
    <row r="24" spans="1:15" s="148" customFormat="1" x14ac:dyDescent="0.2">
      <c r="C24" s="189" t="s">
        <v>118</v>
      </c>
      <c r="D24" s="149"/>
      <c r="E24" s="146"/>
      <c r="F24" s="146"/>
      <c r="G24" s="146"/>
      <c r="H24" s="146"/>
      <c r="I24" s="146"/>
      <c r="J24" s="150"/>
    </row>
    <row r="25" spans="1:15" s="148" customFormat="1" x14ac:dyDescent="0.2">
      <c r="C25" s="188"/>
      <c r="D25" s="149"/>
      <c r="E25" s="149"/>
      <c r="F25" s="149"/>
      <c r="G25" s="149"/>
      <c r="H25" s="149"/>
      <c r="I25" s="149"/>
      <c r="J25" s="149"/>
    </row>
    <row r="26" spans="1:15" x14ac:dyDescent="0.2">
      <c r="C26" s="188"/>
    </row>
    <row r="27" spans="1:15" x14ac:dyDescent="0.2">
      <c r="C27" s="189" t="s">
        <v>120</v>
      </c>
    </row>
    <row r="28" spans="1:15" x14ac:dyDescent="0.2">
      <c r="C28" s="189" t="s">
        <v>118</v>
      </c>
    </row>
  </sheetData>
  <mergeCells count="18">
    <mergeCell ref="A1:I1"/>
    <mergeCell ref="F8:H8"/>
    <mergeCell ref="G9:H9"/>
    <mergeCell ref="A10:I10"/>
    <mergeCell ref="A11:A12"/>
    <mergeCell ref="B11:B12"/>
    <mergeCell ref="C11:D12"/>
    <mergeCell ref="E11:E12"/>
    <mergeCell ref="F11:H11"/>
    <mergeCell ref="I11:I12"/>
    <mergeCell ref="C22:D22"/>
    <mergeCell ref="F22:I22"/>
    <mergeCell ref="C14:D14"/>
    <mergeCell ref="A16:C16"/>
    <mergeCell ref="A17:C17"/>
    <mergeCell ref="A18:C18"/>
    <mergeCell ref="A19:C19"/>
    <mergeCell ref="A20:C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topLeftCell="A61" zoomScaleNormal="100" workbookViewId="0">
      <selection activeCell="F85" sqref="F85"/>
    </sheetView>
  </sheetViews>
  <sheetFormatPr defaultColWidth="11.5703125" defaultRowHeight="15" x14ac:dyDescent="0.25"/>
  <cols>
    <col min="1" max="1" width="14.85546875" customWidth="1"/>
    <col min="2" max="2" width="52.85546875" customWidth="1"/>
    <col min="3" max="3" width="7.140625" customWidth="1"/>
    <col min="4" max="4" width="7.85546875" customWidth="1"/>
    <col min="10" max="10" width="9.85546875" customWidth="1"/>
    <col min="11" max="11" width="10.42578125" customWidth="1"/>
    <col min="13" max="13" width="21.42578125" customWidth="1"/>
  </cols>
  <sheetData>
    <row r="1" spans="1:15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.75" x14ac:dyDescent="0.25">
      <c r="A3" s="39"/>
      <c r="B3" s="39"/>
      <c r="C3" s="39"/>
      <c r="D3" s="39"/>
      <c r="E3" s="39"/>
      <c r="F3" s="252" t="s">
        <v>17</v>
      </c>
      <c r="G3" s="252"/>
      <c r="H3" s="187">
        <v>1</v>
      </c>
      <c r="I3" s="39"/>
      <c r="J3" s="39"/>
      <c r="K3" s="39"/>
      <c r="L3" s="39"/>
      <c r="M3" s="39"/>
      <c r="N3" s="39"/>
      <c r="O3" s="39"/>
    </row>
    <row r="4" spans="1:15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x14ac:dyDescent="0.25">
      <c r="A5" s="43" t="s">
        <v>18</v>
      </c>
      <c r="B5" s="41" t="s">
        <v>78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x14ac:dyDescent="0.25">
      <c r="A6" s="43" t="s">
        <v>19</v>
      </c>
      <c r="B6" s="42" t="s">
        <v>74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x14ac:dyDescent="0.25">
      <c r="A7" s="43" t="s">
        <v>20</v>
      </c>
      <c r="B7" s="42" t="s">
        <v>75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1:15" x14ac:dyDescent="0.25">
      <c r="A8" s="43" t="s">
        <v>21</v>
      </c>
      <c r="B8" s="51" t="s">
        <v>76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1:15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43" t="s">
        <v>22</v>
      </c>
      <c r="N9" s="44">
        <f>O80</f>
        <v>0</v>
      </c>
      <c r="O9" s="45" t="s">
        <v>23</v>
      </c>
    </row>
    <row r="10" spans="1:15" x14ac:dyDescent="0.25">
      <c r="A10" s="39"/>
      <c r="B10" s="237"/>
      <c r="C10" s="237"/>
      <c r="D10" s="237"/>
      <c r="E10" s="237"/>
      <c r="F10" s="237"/>
      <c r="G10" s="39"/>
      <c r="H10" s="39"/>
      <c r="I10" s="39"/>
      <c r="J10" s="39"/>
      <c r="K10" s="39"/>
      <c r="L10" s="39"/>
      <c r="M10" s="45"/>
      <c r="N10" s="45"/>
      <c r="O10" s="45"/>
    </row>
    <row r="11" spans="1:15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237" t="s">
        <v>77</v>
      </c>
      <c r="N11" s="237"/>
      <c r="O11" s="237"/>
    </row>
    <row r="12" spans="1:15" ht="15.75" thickBot="1" x14ac:dyDescent="0.3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5" x14ac:dyDescent="0.25">
      <c r="A13" s="238" t="s">
        <v>0</v>
      </c>
      <c r="B13" s="240" t="s">
        <v>1</v>
      </c>
      <c r="C13" s="242" t="s">
        <v>2</v>
      </c>
      <c r="D13" s="244" t="s">
        <v>3</v>
      </c>
      <c r="E13" s="246" t="s">
        <v>4</v>
      </c>
      <c r="F13" s="246"/>
      <c r="G13" s="246"/>
      <c r="H13" s="246"/>
      <c r="I13" s="246"/>
      <c r="J13" s="246"/>
      <c r="K13" s="247" t="s">
        <v>5</v>
      </c>
      <c r="L13" s="247"/>
      <c r="M13" s="247"/>
      <c r="N13" s="247"/>
      <c r="O13" s="248"/>
    </row>
    <row r="14" spans="1:15" ht="56.1" customHeight="1" x14ac:dyDescent="0.25">
      <c r="A14" s="239"/>
      <c r="B14" s="241"/>
      <c r="C14" s="243"/>
      <c r="D14" s="245"/>
      <c r="E14" s="64" t="s">
        <v>6</v>
      </c>
      <c r="F14" s="64" t="s">
        <v>7</v>
      </c>
      <c r="G14" s="64" t="s">
        <v>8</v>
      </c>
      <c r="H14" s="64" t="s">
        <v>9</v>
      </c>
      <c r="I14" s="64" t="s">
        <v>10</v>
      </c>
      <c r="J14" s="64" t="s">
        <v>11</v>
      </c>
      <c r="K14" s="64" t="s">
        <v>12</v>
      </c>
      <c r="L14" s="64" t="s">
        <v>8</v>
      </c>
      <c r="M14" s="64" t="s">
        <v>9</v>
      </c>
      <c r="N14" s="64" t="s">
        <v>10</v>
      </c>
      <c r="O14" s="36" t="s">
        <v>13</v>
      </c>
    </row>
    <row r="15" spans="1:15" x14ac:dyDescent="0.25">
      <c r="A15" s="67">
        <v>1</v>
      </c>
      <c r="B15" s="68" t="s">
        <v>39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6"/>
    </row>
    <row r="16" spans="1:15" x14ac:dyDescent="0.25">
      <c r="A16" s="61"/>
      <c r="B16" s="62" t="s">
        <v>40</v>
      </c>
      <c r="C16" s="26" t="s">
        <v>36</v>
      </c>
      <c r="D16" s="27">
        <v>4</v>
      </c>
      <c r="E16" s="26"/>
      <c r="F16" s="26"/>
      <c r="G16" s="26">
        <f>F16*E16</f>
        <v>0</v>
      </c>
      <c r="H16" s="26"/>
      <c r="I16" s="26"/>
      <c r="J16" s="27">
        <f t="shared" ref="J16:J26" si="0">G16+H16+I16</f>
        <v>0</v>
      </c>
      <c r="K16" s="27">
        <f t="shared" ref="K16:K26" si="1">D16*E16</f>
        <v>0</v>
      </c>
      <c r="L16" s="27">
        <f t="shared" ref="L16:L26" si="2">G16*D16</f>
        <v>0</v>
      </c>
      <c r="M16" s="27">
        <f t="shared" ref="M16:M26" si="3">H16*D16</f>
        <v>0</v>
      </c>
      <c r="N16" s="27">
        <f t="shared" ref="N16:N26" si="4">I16*D16</f>
        <v>0</v>
      </c>
      <c r="O16" s="25">
        <f t="shared" ref="O16:O26" si="5">L16+M16+N16</f>
        <v>0</v>
      </c>
    </row>
    <row r="17" spans="1:15" x14ac:dyDescent="0.25">
      <c r="A17" s="61"/>
      <c r="B17" s="62" t="s">
        <v>41</v>
      </c>
      <c r="C17" s="26" t="s">
        <v>36</v>
      </c>
      <c r="D17" s="27">
        <v>1</v>
      </c>
      <c r="E17" s="26"/>
      <c r="F17" s="26"/>
      <c r="G17" s="26">
        <f t="shared" ref="G17:G26" si="6">F17*E17</f>
        <v>0</v>
      </c>
      <c r="H17" s="26"/>
      <c r="I17" s="26"/>
      <c r="J17" s="27">
        <f>G17+H17+I17</f>
        <v>0</v>
      </c>
      <c r="K17" s="27">
        <f t="shared" si="1"/>
        <v>0</v>
      </c>
      <c r="L17" s="27">
        <f t="shared" si="2"/>
        <v>0</v>
      </c>
      <c r="M17" s="27">
        <f t="shared" si="3"/>
        <v>0</v>
      </c>
      <c r="N17" s="27">
        <f t="shared" si="4"/>
        <v>0</v>
      </c>
      <c r="O17" s="25">
        <f t="shared" si="5"/>
        <v>0</v>
      </c>
    </row>
    <row r="18" spans="1:15" x14ac:dyDescent="0.25">
      <c r="A18" s="61"/>
      <c r="B18" s="62" t="s">
        <v>56</v>
      </c>
      <c r="C18" s="26" t="s">
        <v>25</v>
      </c>
      <c r="D18" s="27">
        <v>28.08</v>
      </c>
      <c r="E18" s="26"/>
      <c r="F18" s="26"/>
      <c r="G18" s="26">
        <f t="shared" si="6"/>
        <v>0</v>
      </c>
      <c r="H18" s="26"/>
      <c r="I18" s="26"/>
      <c r="J18" s="27">
        <f t="shared" si="0"/>
        <v>0</v>
      </c>
      <c r="K18" s="27">
        <f t="shared" si="1"/>
        <v>0</v>
      </c>
      <c r="L18" s="27">
        <f t="shared" si="2"/>
        <v>0</v>
      </c>
      <c r="M18" s="27">
        <f t="shared" si="3"/>
        <v>0</v>
      </c>
      <c r="N18" s="27">
        <f t="shared" si="4"/>
        <v>0</v>
      </c>
      <c r="O18" s="25">
        <f t="shared" si="5"/>
        <v>0</v>
      </c>
    </row>
    <row r="19" spans="1:15" x14ac:dyDescent="0.25">
      <c r="A19" s="61"/>
      <c r="B19" s="62" t="s">
        <v>42</v>
      </c>
      <c r="C19" s="26" t="s">
        <v>37</v>
      </c>
      <c r="D19" s="27">
        <v>1</v>
      </c>
      <c r="E19" s="26"/>
      <c r="F19" s="26"/>
      <c r="G19" s="26">
        <f t="shared" si="6"/>
        <v>0</v>
      </c>
      <c r="H19" s="26"/>
      <c r="I19" s="26"/>
      <c r="J19" s="27">
        <f t="shared" si="0"/>
        <v>0</v>
      </c>
      <c r="K19" s="27">
        <f t="shared" si="1"/>
        <v>0</v>
      </c>
      <c r="L19" s="27">
        <f t="shared" si="2"/>
        <v>0</v>
      </c>
      <c r="M19" s="27">
        <f t="shared" si="3"/>
        <v>0</v>
      </c>
      <c r="N19" s="27">
        <f t="shared" si="4"/>
        <v>0</v>
      </c>
      <c r="O19" s="25">
        <f t="shared" si="5"/>
        <v>0</v>
      </c>
    </row>
    <row r="20" spans="1:15" x14ac:dyDescent="0.25">
      <c r="A20" s="61"/>
      <c r="B20" s="62" t="s">
        <v>43</v>
      </c>
      <c r="C20" s="26" t="s">
        <v>36</v>
      </c>
      <c r="D20" s="27">
        <v>1</v>
      </c>
      <c r="E20" s="26"/>
      <c r="F20" s="26"/>
      <c r="G20" s="26">
        <f t="shared" si="6"/>
        <v>0</v>
      </c>
      <c r="H20" s="26"/>
      <c r="I20" s="26"/>
      <c r="J20" s="27">
        <f t="shared" si="0"/>
        <v>0</v>
      </c>
      <c r="K20" s="27">
        <f t="shared" si="1"/>
        <v>0</v>
      </c>
      <c r="L20" s="27">
        <f t="shared" si="2"/>
        <v>0</v>
      </c>
      <c r="M20" s="27">
        <f t="shared" si="3"/>
        <v>0</v>
      </c>
      <c r="N20" s="27">
        <f t="shared" si="4"/>
        <v>0</v>
      </c>
      <c r="O20" s="25">
        <f t="shared" si="5"/>
        <v>0</v>
      </c>
    </row>
    <row r="21" spans="1:15" x14ac:dyDescent="0.25">
      <c r="A21" s="61"/>
      <c r="B21" s="62" t="s">
        <v>44</v>
      </c>
      <c r="C21" s="26" t="s">
        <v>37</v>
      </c>
      <c r="D21" s="27">
        <v>1</v>
      </c>
      <c r="E21" s="26"/>
      <c r="F21" s="26"/>
      <c r="G21" s="26">
        <f t="shared" si="6"/>
        <v>0</v>
      </c>
      <c r="H21" s="26"/>
      <c r="I21" s="26"/>
      <c r="J21" s="27">
        <f t="shared" si="0"/>
        <v>0</v>
      </c>
      <c r="K21" s="27">
        <f t="shared" si="1"/>
        <v>0</v>
      </c>
      <c r="L21" s="27">
        <f t="shared" si="2"/>
        <v>0</v>
      </c>
      <c r="M21" s="27">
        <f t="shared" si="3"/>
        <v>0</v>
      </c>
      <c r="N21" s="27">
        <f t="shared" si="4"/>
        <v>0</v>
      </c>
      <c r="O21" s="25">
        <f t="shared" si="5"/>
        <v>0</v>
      </c>
    </row>
    <row r="22" spans="1:15" x14ac:dyDescent="0.25">
      <c r="A22" s="61"/>
      <c r="B22" s="62" t="s">
        <v>58</v>
      </c>
      <c r="C22" s="26" t="s">
        <v>25</v>
      </c>
      <c r="D22" s="27">
        <v>82.2</v>
      </c>
      <c r="E22" s="26"/>
      <c r="F22" s="26"/>
      <c r="G22" s="26">
        <f t="shared" si="6"/>
        <v>0</v>
      </c>
      <c r="H22" s="26"/>
      <c r="I22" s="26"/>
      <c r="J22" s="27">
        <f t="shared" si="0"/>
        <v>0</v>
      </c>
      <c r="K22" s="27">
        <f t="shared" si="1"/>
        <v>0</v>
      </c>
      <c r="L22" s="27">
        <f t="shared" si="2"/>
        <v>0</v>
      </c>
      <c r="M22" s="27">
        <f t="shared" si="3"/>
        <v>0</v>
      </c>
      <c r="N22" s="27">
        <f t="shared" si="4"/>
        <v>0</v>
      </c>
      <c r="O22" s="25">
        <f t="shared" si="5"/>
        <v>0</v>
      </c>
    </row>
    <row r="23" spans="1:15" x14ac:dyDescent="0.25">
      <c r="A23" s="61"/>
      <c r="B23" s="62" t="s">
        <v>65</v>
      </c>
      <c r="C23" s="26" t="s">
        <v>25</v>
      </c>
      <c r="D23" s="27">
        <v>82.2</v>
      </c>
      <c r="E23" s="26"/>
      <c r="F23" s="26"/>
      <c r="G23" s="26">
        <f t="shared" si="6"/>
        <v>0</v>
      </c>
      <c r="H23" s="26"/>
      <c r="I23" s="26"/>
      <c r="J23" s="27">
        <f t="shared" si="0"/>
        <v>0</v>
      </c>
      <c r="K23" s="27">
        <f t="shared" si="1"/>
        <v>0</v>
      </c>
      <c r="L23" s="27">
        <f>G23*D23</f>
        <v>0</v>
      </c>
      <c r="M23" s="27">
        <f t="shared" si="3"/>
        <v>0</v>
      </c>
      <c r="N23" s="27">
        <f t="shared" si="4"/>
        <v>0</v>
      </c>
      <c r="O23" s="25">
        <f t="shared" si="5"/>
        <v>0</v>
      </c>
    </row>
    <row r="24" spans="1:15" x14ac:dyDescent="0.25">
      <c r="A24" s="61"/>
      <c r="B24" s="62" t="s">
        <v>60</v>
      </c>
      <c r="C24" s="26" t="s">
        <v>36</v>
      </c>
      <c r="D24" s="27">
        <v>1</v>
      </c>
      <c r="E24" s="26"/>
      <c r="F24" s="26"/>
      <c r="G24" s="26">
        <f t="shared" si="6"/>
        <v>0</v>
      </c>
      <c r="H24" s="26"/>
      <c r="I24" s="26"/>
      <c r="J24" s="27">
        <f t="shared" si="0"/>
        <v>0</v>
      </c>
      <c r="K24" s="27">
        <f t="shared" si="1"/>
        <v>0</v>
      </c>
      <c r="L24" s="27">
        <f t="shared" si="2"/>
        <v>0</v>
      </c>
      <c r="M24" s="27">
        <f t="shared" si="3"/>
        <v>0</v>
      </c>
      <c r="N24" s="27">
        <f t="shared" si="4"/>
        <v>0</v>
      </c>
      <c r="O24" s="25">
        <f t="shared" si="5"/>
        <v>0</v>
      </c>
    </row>
    <row r="25" spans="1:15" x14ac:dyDescent="0.25">
      <c r="A25" s="61"/>
      <c r="B25" s="62" t="s">
        <v>62</v>
      </c>
      <c r="C25" s="26" t="s">
        <v>37</v>
      </c>
      <c r="D25" s="27">
        <v>1</v>
      </c>
      <c r="E25" s="26"/>
      <c r="F25" s="26"/>
      <c r="G25" s="26">
        <f t="shared" si="6"/>
        <v>0</v>
      </c>
      <c r="H25" s="26"/>
      <c r="I25" s="26"/>
      <c r="J25" s="27">
        <f t="shared" si="0"/>
        <v>0</v>
      </c>
      <c r="K25" s="27">
        <f t="shared" si="1"/>
        <v>0</v>
      </c>
      <c r="L25" s="27">
        <f t="shared" si="2"/>
        <v>0</v>
      </c>
      <c r="M25" s="27">
        <f t="shared" si="3"/>
        <v>0</v>
      </c>
      <c r="N25" s="27">
        <f t="shared" si="4"/>
        <v>0</v>
      </c>
      <c r="O25" s="25">
        <f t="shared" si="5"/>
        <v>0</v>
      </c>
    </row>
    <row r="26" spans="1:15" x14ac:dyDescent="0.25">
      <c r="A26" s="61"/>
      <c r="B26" s="62" t="s">
        <v>64</v>
      </c>
      <c r="C26" s="26" t="s">
        <v>25</v>
      </c>
      <c r="D26" s="27">
        <v>191.19</v>
      </c>
      <c r="E26" s="26"/>
      <c r="F26" s="26"/>
      <c r="G26" s="26">
        <f t="shared" si="6"/>
        <v>0</v>
      </c>
      <c r="H26" s="26"/>
      <c r="I26" s="26"/>
      <c r="J26" s="27">
        <f t="shared" si="0"/>
        <v>0</v>
      </c>
      <c r="K26" s="27">
        <f t="shared" si="1"/>
        <v>0</v>
      </c>
      <c r="L26" s="27">
        <f t="shared" si="2"/>
        <v>0</v>
      </c>
      <c r="M26" s="27">
        <f t="shared" si="3"/>
        <v>0</v>
      </c>
      <c r="N26" s="27">
        <f t="shared" si="4"/>
        <v>0</v>
      </c>
      <c r="O26" s="25">
        <f t="shared" si="5"/>
        <v>0</v>
      </c>
    </row>
    <row r="27" spans="1:15" x14ac:dyDescent="0.25">
      <c r="A27" s="61"/>
      <c r="B27" s="62"/>
      <c r="C27" s="63"/>
      <c r="D27" s="81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36"/>
    </row>
    <row r="28" spans="1:15" x14ac:dyDescent="0.25">
      <c r="A28" s="37">
        <v>2</v>
      </c>
      <c r="B28" s="55" t="s">
        <v>26</v>
      </c>
      <c r="C28" s="33"/>
      <c r="D28" s="35"/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8"/>
    </row>
    <row r="29" spans="1:15" x14ac:dyDescent="0.25">
      <c r="A29" s="70"/>
      <c r="B29" s="53" t="s">
        <v>29</v>
      </c>
      <c r="C29" s="18"/>
      <c r="D29" s="27"/>
      <c r="E29" s="26"/>
      <c r="F29" s="26"/>
      <c r="G29" s="26"/>
      <c r="H29" s="26"/>
      <c r="I29" s="26"/>
      <c r="J29" s="27"/>
      <c r="K29" s="27"/>
      <c r="L29" s="27"/>
      <c r="M29" s="27"/>
      <c r="N29" s="27"/>
      <c r="O29" s="25"/>
    </row>
    <row r="30" spans="1:15" x14ac:dyDescent="0.25">
      <c r="A30" s="70"/>
      <c r="B30" s="69" t="s">
        <v>66</v>
      </c>
      <c r="C30" s="74" t="s">
        <v>25</v>
      </c>
      <c r="D30" s="27">
        <v>82.2</v>
      </c>
      <c r="E30" s="26"/>
      <c r="F30" s="26"/>
      <c r="G30" s="26">
        <f t="shared" ref="G30:G47" si="7">F30*E30</f>
        <v>0</v>
      </c>
      <c r="H30" s="26"/>
      <c r="I30" s="26"/>
      <c r="J30" s="27">
        <f t="shared" ref="J30:J47" si="8">G30+H30+I30</f>
        <v>0</v>
      </c>
      <c r="K30" s="27">
        <f t="shared" ref="K30:K47" si="9">D30*E30</f>
        <v>0</v>
      </c>
      <c r="L30" s="27">
        <f t="shared" ref="L30:L35" si="10">G30*D30</f>
        <v>0</v>
      </c>
      <c r="M30" s="27">
        <f t="shared" ref="M30:M47" si="11">H30*D30</f>
        <v>0</v>
      </c>
      <c r="N30" s="27">
        <f t="shared" ref="N30:N47" si="12">I30*D30</f>
        <v>0</v>
      </c>
      <c r="O30" s="25">
        <f t="shared" ref="O30:O47" si="13">L30+M30+N30</f>
        <v>0</v>
      </c>
    </row>
    <row r="31" spans="1:15" x14ac:dyDescent="0.25">
      <c r="A31" s="70"/>
      <c r="B31" s="12" t="s">
        <v>67</v>
      </c>
      <c r="C31" s="74" t="s">
        <v>25</v>
      </c>
      <c r="D31" s="27">
        <v>82.2</v>
      </c>
      <c r="E31" s="26"/>
      <c r="F31" s="26"/>
      <c r="G31" s="26">
        <f t="shared" ref="G31:G33" si="14">F31*E31</f>
        <v>0</v>
      </c>
      <c r="H31" s="26"/>
      <c r="I31" s="26"/>
      <c r="J31" s="27">
        <f t="shared" ref="J31:J33" si="15">G31+H31+I31</f>
        <v>0</v>
      </c>
      <c r="K31" s="27">
        <f t="shared" ref="K31:K33" si="16">D31*E31</f>
        <v>0</v>
      </c>
      <c r="L31" s="27">
        <f t="shared" si="10"/>
        <v>0</v>
      </c>
      <c r="M31" s="27">
        <f t="shared" ref="M31:M33" si="17">H31*D31</f>
        <v>0</v>
      </c>
      <c r="N31" s="27">
        <f t="shared" ref="N31:N33" si="18">I31*D31</f>
        <v>0</v>
      </c>
      <c r="O31" s="25">
        <f t="shared" ref="O31:O33" si="19">L31+M31+N31</f>
        <v>0</v>
      </c>
    </row>
    <row r="32" spans="1:15" x14ac:dyDescent="0.25">
      <c r="A32" s="70"/>
      <c r="B32" s="49" t="s">
        <v>70</v>
      </c>
      <c r="C32" s="74" t="s">
        <v>25</v>
      </c>
      <c r="D32" s="82">
        <f>D31*1.1*2</f>
        <v>180.84000000000003</v>
      </c>
      <c r="E32" s="26"/>
      <c r="F32" s="26"/>
      <c r="G32" s="26">
        <f t="shared" si="14"/>
        <v>0</v>
      </c>
      <c r="H32" s="26"/>
      <c r="I32" s="26"/>
      <c r="J32" s="27">
        <f t="shared" si="15"/>
        <v>0</v>
      </c>
      <c r="K32" s="27">
        <f t="shared" si="16"/>
        <v>0</v>
      </c>
      <c r="L32" s="27">
        <f t="shared" si="10"/>
        <v>0</v>
      </c>
      <c r="M32" s="27">
        <f t="shared" si="17"/>
        <v>0</v>
      </c>
      <c r="N32" s="27">
        <f t="shared" si="18"/>
        <v>0</v>
      </c>
      <c r="O32" s="25">
        <f t="shared" si="19"/>
        <v>0</v>
      </c>
    </row>
    <row r="33" spans="1:15" x14ac:dyDescent="0.25">
      <c r="A33" s="70"/>
      <c r="B33" s="47" t="s">
        <v>68</v>
      </c>
      <c r="C33" s="74" t="s">
        <v>25</v>
      </c>
      <c r="D33" s="27">
        <v>82.2</v>
      </c>
      <c r="E33" s="26"/>
      <c r="F33" s="26"/>
      <c r="G33" s="26">
        <f t="shared" si="14"/>
        <v>0</v>
      </c>
      <c r="H33" s="26"/>
      <c r="I33" s="26"/>
      <c r="J33" s="27">
        <f t="shared" si="15"/>
        <v>0</v>
      </c>
      <c r="K33" s="27">
        <f t="shared" si="16"/>
        <v>0</v>
      </c>
      <c r="L33" s="27">
        <f t="shared" si="10"/>
        <v>0</v>
      </c>
      <c r="M33" s="27">
        <f t="shared" si="17"/>
        <v>0</v>
      </c>
      <c r="N33" s="27">
        <f t="shared" si="18"/>
        <v>0</v>
      </c>
      <c r="O33" s="25">
        <f t="shared" si="19"/>
        <v>0</v>
      </c>
    </row>
    <row r="34" spans="1:15" x14ac:dyDescent="0.25">
      <c r="A34" s="70"/>
      <c r="B34" s="52" t="s">
        <v>69</v>
      </c>
      <c r="C34" s="74" t="s">
        <v>25</v>
      </c>
      <c r="D34" s="27">
        <f>D33*1.1</f>
        <v>90.420000000000016</v>
      </c>
      <c r="E34" s="26"/>
      <c r="F34" s="26"/>
      <c r="G34" s="26">
        <f t="shared" si="7"/>
        <v>0</v>
      </c>
      <c r="H34" s="26"/>
      <c r="I34" s="26"/>
      <c r="J34" s="27">
        <f t="shared" si="8"/>
        <v>0</v>
      </c>
      <c r="K34" s="27">
        <f t="shared" si="9"/>
        <v>0</v>
      </c>
      <c r="L34" s="27">
        <f t="shared" si="10"/>
        <v>0</v>
      </c>
      <c r="M34" s="27">
        <f t="shared" si="11"/>
        <v>0</v>
      </c>
      <c r="N34" s="27">
        <f t="shared" si="12"/>
        <v>0</v>
      </c>
      <c r="O34" s="25">
        <f t="shared" si="13"/>
        <v>0</v>
      </c>
    </row>
    <row r="35" spans="1:15" x14ac:dyDescent="0.25">
      <c r="A35" s="70"/>
      <c r="B35" s="12" t="s">
        <v>71</v>
      </c>
      <c r="C35" s="74" t="s">
        <v>25</v>
      </c>
      <c r="D35" s="27">
        <v>82.2</v>
      </c>
      <c r="E35" s="26"/>
      <c r="F35" s="26"/>
      <c r="G35" s="26">
        <f t="shared" si="7"/>
        <v>0</v>
      </c>
      <c r="H35" s="26"/>
      <c r="I35" s="26"/>
      <c r="J35" s="27">
        <f t="shared" si="8"/>
        <v>0</v>
      </c>
      <c r="K35" s="27">
        <f t="shared" si="9"/>
        <v>0</v>
      </c>
      <c r="L35" s="27">
        <f t="shared" si="10"/>
        <v>0</v>
      </c>
      <c r="M35" s="27">
        <f t="shared" si="11"/>
        <v>0</v>
      </c>
      <c r="N35" s="27">
        <f t="shared" si="12"/>
        <v>0</v>
      </c>
      <c r="O35" s="25">
        <f t="shared" si="13"/>
        <v>0</v>
      </c>
    </row>
    <row r="36" spans="1:15" x14ac:dyDescent="0.25">
      <c r="A36" s="73"/>
      <c r="B36" s="74" t="s">
        <v>45</v>
      </c>
      <c r="C36" s="74" t="s">
        <v>25</v>
      </c>
      <c r="D36" s="27">
        <v>82.2</v>
      </c>
      <c r="E36" s="62"/>
      <c r="F36" s="62"/>
      <c r="G36" s="62">
        <f t="shared" si="7"/>
        <v>0</v>
      </c>
      <c r="H36" s="62"/>
      <c r="I36" s="62"/>
      <c r="J36" s="84">
        <f t="shared" si="8"/>
        <v>0</v>
      </c>
      <c r="K36" s="84">
        <f t="shared" si="9"/>
        <v>0</v>
      </c>
      <c r="L36" s="84">
        <f t="shared" ref="L36:L39" si="20">G36*D36</f>
        <v>0</v>
      </c>
      <c r="M36" s="84">
        <f t="shared" si="11"/>
        <v>0</v>
      </c>
      <c r="N36" s="84">
        <f t="shared" si="12"/>
        <v>0</v>
      </c>
      <c r="O36" s="85">
        <f t="shared" si="13"/>
        <v>0</v>
      </c>
    </row>
    <row r="37" spans="1:15" x14ac:dyDescent="0.25">
      <c r="A37" s="73"/>
      <c r="B37" s="75" t="s">
        <v>46</v>
      </c>
      <c r="C37" s="74" t="s">
        <v>25</v>
      </c>
      <c r="D37" s="27">
        <v>82.2</v>
      </c>
      <c r="E37" s="62"/>
      <c r="F37" s="62"/>
      <c r="G37" s="62">
        <f t="shared" si="7"/>
        <v>0</v>
      </c>
      <c r="H37" s="62"/>
      <c r="I37" s="62"/>
      <c r="J37" s="84">
        <f t="shared" si="8"/>
        <v>0</v>
      </c>
      <c r="K37" s="84">
        <f t="shared" si="9"/>
        <v>0</v>
      </c>
      <c r="L37" s="84">
        <f t="shared" si="20"/>
        <v>0</v>
      </c>
      <c r="M37" s="84">
        <f t="shared" si="11"/>
        <v>0</v>
      </c>
      <c r="N37" s="84">
        <f t="shared" si="12"/>
        <v>0</v>
      </c>
      <c r="O37" s="85">
        <f t="shared" si="13"/>
        <v>0</v>
      </c>
    </row>
    <row r="38" spans="1:15" x14ac:dyDescent="0.25">
      <c r="A38" s="73"/>
      <c r="B38" s="74" t="s">
        <v>47</v>
      </c>
      <c r="C38" s="74" t="s">
        <v>25</v>
      </c>
      <c r="D38" s="27">
        <v>82.2</v>
      </c>
      <c r="E38" s="62"/>
      <c r="F38" s="62"/>
      <c r="G38" s="62">
        <f t="shared" si="7"/>
        <v>0</v>
      </c>
      <c r="H38" s="62"/>
      <c r="I38" s="62"/>
      <c r="J38" s="84">
        <f t="shared" si="8"/>
        <v>0</v>
      </c>
      <c r="K38" s="84">
        <f t="shared" si="9"/>
        <v>0</v>
      </c>
      <c r="L38" s="84">
        <f t="shared" si="20"/>
        <v>0</v>
      </c>
      <c r="M38" s="84">
        <f t="shared" si="11"/>
        <v>0</v>
      </c>
      <c r="N38" s="84">
        <f t="shared" si="12"/>
        <v>0</v>
      </c>
      <c r="O38" s="85">
        <f t="shared" si="13"/>
        <v>0</v>
      </c>
    </row>
    <row r="39" spans="1:15" x14ac:dyDescent="0.25">
      <c r="A39" s="73"/>
      <c r="B39" s="75" t="s">
        <v>48</v>
      </c>
      <c r="C39" s="74" t="s">
        <v>25</v>
      </c>
      <c r="D39" s="27">
        <f>D38*1.1</f>
        <v>90.420000000000016</v>
      </c>
      <c r="E39" s="62"/>
      <c r="F39" s="62"/>
      <c r="G39" s="62">
        <f t="shared" si="7"/>
        <v>0</v>
      </c>
      <c r="H39" s="62"/>
      <c r="I39" s="62"/>
      <c r="J39" s="84">
        <f t="shared" si="8"/>
        <v>0</v>
      </c>
      <c r="K39" s="84">
        <f t="shared" si="9"/>
        <v>0</v>
      </c>
      <c r="L39" s="84">
        <f t="shared" si="20"/>
        <v>0</v>
      </c>
      <c r="M39" s="84">
        <f t="shared" si="11"/>
        <v>0</v>
      </c>
      <c r="N39" s="84">
        <f t="shared" si="12"/>
        <v>0</v>
      </c>
      <c r="O39" s="85">
        <f t="shared" si="13"/>
        <v>0</v>
      </c>
    </row>
    <row r="40" spans="1:15" x14ac:dyDescent="0.25">
      <c r="A40" s="73"/>
      <c r="B40" s="74" t="s">
        <v>49</v>
      </c>
      <c r="C40" s="74" t="s">
        <v>24</v>
      </c>
      <c r="D40" s="27">
        <v>31.3</v>
      </c>
      <c r="E40" s="26"/>
      <c r="F40" s="26"/>
      <c r="G40" s="26">
        <f t="shared" si="7"/>
        <v>0</v>
      </c>
      <c r="H40" s="26"/>
      <c r="I40" s="26"/>
      <c r="J40" s="27">
        <f t="shared" si="8"/>
        <v>0</v>
      </c>
      <c r="K40" s="27">
        <f t="shared" si="9"/>
        <v>0</v>
      </c>
      <c r="L40" s="27">
        <f>G40*D40</f>
        <v>0</v>
      </c>
      <c r="M40" s="27">
        <f t="shared" si="11"/>
        <v>0</v>
      </c>
      <c r="N40" s="27">
        <f t="shared" si="12"/>
        <v>0</v>
      </c>
      <c r="O40" s="25">
        <f t="shared" si="13"/>
        <v>0</v>
      </c>
    </row>
    <row r="41" spans="1:15" x14ac:dyDescent="0.25">
      <c r="A41" s="73"/>
      <c r="B41" s="71" t="s">
        <v>55</v>
      </c>
      <c r="C41" s="71" t="s">
        <v>25</v>
      </c>
      <c r="D41" s="27">
        <v>28.08</v>
      </c>
      <c r="E41" s="26"/>
      <c r="F41" s="26"/>
      <c r="G41" s="26">
        <f t="shared" si="7"/>
        <v>0</v>
      </c>
      <c r="H41" s="26"/>
      <c r="I41" s="26"/>
      <c r="J41" s="27">
        <f t="shared" si="8"/>
        <v>0</v>
      </c>
      <c r="K41" s="27">
        <f t="shared" si="9"/>
        <v>0</v>
      </c>
      <c r="L41" s="27">
        <f>G41*D41</f>
        <v>0</v>
      </c>
      <c r="M41" s="27">
        <f t="shared" si="11"/>
        <v>0</v>
      </c>
      <c r="N41" s="27">
        <f t="shared" si="12"/>
        <v>0</v>
      </c>
      <c r="O41" s="25">
        <f t="shared" si="13"/>
        <v>0</v>
      </c>
    </row>
    <row r="42" spans="1:15" x14ac:dyDescent="0.25">
      <c r="A42" s="73"/>
      <c r="B42" s="71" t="s">
        <v>50</v>
      </c>
      <c r="C42" s="71" t="s">
        <v>25</v>
      </c>
      <c r="D42" s="27">
        <v>28.08</v>
      </c>
      <c r="E42" s="26"/>
      <c r="F42" s="26"/>
      <c r="G42" s="26">
        <f t="shared" si="7"/>
        <v>0</v>
      </c>
      <c r="H42" s="26"/>
      <c r="I42" s="26"/>
      <c r="J42" s="27">
        <f t="shared" si="8"/>
        <v>0</v>
      </c>
      <c r="K42" s="27">
        <f t="shared" si="9"/>
        <v>0</v>
      </c>
      <c r="L42" s="27">
        <f>G42*D42</f>
        <v>0</v>
      </c>
      <c r="M42" s="27">
        <f t="shared" si="11"/>
        <v>0</v>
      </c>
      <c r="N42" s="27">
        <f t="shared" si="12"/>
        <v>0</v>
      </c>
      <c r="O42" s="25">
        <f t="shared" si="13"/>
        <v>0</v>
      </c>
    </row>
    <row r="43" spans="1:15" x14ac:dyDescent="0.25">
      <c r="A43" s="73"/>
      <c r="B43" s="71" t="s">
        <v>45</v>
      </c>
      <c r="C43" s="71" t="s">
        <v>25</v>
      </c>
      <c r="D43" s="27">
        <v>28.08</v>
      </c>
      <c r="E43" s="62"/>
      <c r="F43" s="62"/>
      <c r="G43" s="62">
        <f t="shared" si="7"/>
        <v>0</v>
      </c>
      <c r="H43" s="62"/>
      <c r="I43" s="62"/>
      <c r="J43" s="84">
        <f t="shared" si="8"/>
        <v>0</v>
      </c>
      <c r="K43" s="84">
        <f t="shared" si="9"/>
        <v>0</v>
      </c>
      <c r="L43" s="84">
        <f t="shared" ref="L43:L46" si="21">G43*D43</f>
        <v>0</v>
      </c>
      <c r="M43" s="84">
        <f t="shared" si="11"/>
        <v>0</v>
      </c>
      <c r="N43" s="84">
        <f t="shared" si="12"/>
        <v>0</v>
      </c>
      <c r="O43" s="85">
        <f t="shared" si="13"/>
        <v>0</v>
      </c>
    </row>
    <row r="44" spans="1:15" x14ac:dyDescent="0.25">
      <c r="A44" s="73"/>
      <c r="B44" s="72" t="s">
        <v>46</v>
      </c>
      <c r="C44" s="71" t="s">
        <v>25</v>
      </c>
      <c r="D44" s="27">
        <v>28.08</v>
      </c>
      <c r="E44" s="62"/>
      <c r="F44" s="62"/>
      <c r="G44" s="62">
        <f t="shared" si="7"/>
        <v>0</v>
      </c>
      <c r="H44" s="62"/>
      <c r="I44" s="62"/>
      <c r="J44" s="84">
        <f t="shared" si="8"/>
        <v>0</v>
      </c>
      <c r="K44" s="84">
        <f t="shared" si="9"/>
        <v>0</v>
      </c>
      <c r="L44" s="84">
        <f t="shared" si="21"/>
        <v>0</v>
      </c>
      <c r="M44" s="84">
        <f t="shared" si="11"/>
        <v>0</v>
      </c>
      <c r="N44" s="84">
        <f t="shared" si="12"/>
        <v>0</v>
      </c>
      <c r="O44" s="85">
        <f t="shared" si="13"/>
        <v>0</v>
      </c>
    </row>
    <row r="45" spans="1:15" x14ac:dyDescent="0.25">
      <c r="A45" s="73"/>
      <c r="B45" s="71" t="s">
        <v>47</v>
      </c>
      <c r="C45" s="71" t="s">
        <v>25</v>
      </c>
      <c r="D45" s="27">
        <v>28.08</v>
      </c>
      <c r="E45" s="62"/>
      <c r="F45" s="62"/>
      <c r="G45" s="62">
        <f t="shared" si="7"/>
        <v>0</v>
      </c>
      <c r="H45" s="62"/>
      <c r="I45" s="62"/>
      <c r="J45" s="84">
        <f t="shared" si="8"/>
        <v>0</v>
      </c>
      <c r="K45" s="84">
        <f t="shared" si="9"/>
        <v>0</v>
      </c>
      <c r="L45" s="84">
        <f t="shared" si="21"/>
        <v>0</v>
      </c>
      <c r="M45" s="84">
        <f t="shared" si="11"/>
        <v>0</v>
      </c>
      <c r="N45" s="84">
        <f t="shared" si="12"/>
        <v>0</v>
      </c>
      <c r="O45" s="85">
        <f t="shared" si="13"/>
        <v>0</v>
      </c>
    </row>
    <row r="46" spans="1:15" x14ac:dyDescent="0.25">
      <c r="A46" s="73"/>
      <c r="B46" s="72" t="s">
        <v>48</v>
      </c>
      <c r="C46" s="71" t="s">
        <v>25</v>
      </c>
      <c r="D46" s="27">
        <f>D45*1.1</f>
        <v>30.888000000000002</v>
      </c>
      <c r="E46" s="62"/>
      <c r="F46" s="62"/>
      <c r="G46" s="62">
        <f t="shared" si="7"/>
        <v>0</v>
      </c>
      <c r="H46" s="62"/>
      <c r="I46" s="62"/>
      <c r="J46" s="84">
        <f t="shared" si="8"/>
        <v>0</v>
      </c>
      <c r="K46" s="84">
        <f t="shared" si="9"/>
        <v>0</v>
      </c>
      <c r="L46" s="84">
        <f t="shared" si="21"/>
        <v>0</v>
      </c>
      <c r="M46" s="84">
        <f t="shared" si="11"/>
        <v>0</v>
      </c>
      <c r="N46" s="84">
        <f t="shared" si="12"/>
        <v>0</v>
      </c>
      <c r="O46" s="85">
        <f t="shared" si="13"/>
        <v>0</v>
      </c>
    </row>
    <row r="47" spans="1:15" x14ac:dyDescent="0.25">
      <c r="A47" s="73"/>
      <c r="B47" s="71" t="s">
        <v>49</v>
      </c>
      <c r="C47" s="71" t="s">
        <v>25</v>
      </c>
      <c r="D47" s="27">
        <v>23.58</v>
      </c>
      <c r="E47" s="26"/>
      <c r="F47" s="26"/>
      <c r="G47" s="26">
        <f t="shared" si="7"/>
        <v>0</v>
      </c>
      <c r="H47" s="26"/>
      <c r="I47" s="26"/>
      <c r="J47" s="27">
        <f t="shared" si="8"/>
        <v>0</v>
      </c>
      <c r="K47" s="27">
        <f t="shared" si="9"/>
        <v>0</v>
      </c>
      <c r="L47" s="27">
        <f>G47*D47</f>
        <v>0</v>
      </c>
      <c r="M47" s="27">
        <f t="shared" si="11"/>
        <v>0</v>
      </c>
      <c r="N47" s="27">
        <f t="shared" si="12"/>
        <v>0</v>
      </c>
      <c r="O47" s="25">
        <f t="shared" si="13"/>
        <v>0</v>
      </c>
    </row>
    <row r="48" spans="1:15" x14ac:dyDescent="0.25">
      <c r="A48" s="70"/>
      <c r="B48" s="12"/>
      <c r="C48" s="48"/>
      <c r="D48" s="27"/>
      <c r="E48" s="26"/>
      <c r="F48" s="26"/>
      <c r="G48" s="26"/>
      <c r="H48" s="26"/>
      <c r="I48" s="26"/>
      <c r="J48" s="27"/>
      <c r="K48" s="27"/>
      <c r="L48" s="27"/>
      <c r="M48" s="27"/>
      <c r="N48" s="27"/>
      <c r="O48" s="25"/>
    </row>
    <row r="49" spans="1:15" x14ac:dyDescent="0.25">
      <c r="A49" s="70"/>
      <c r="B49" s="53" t="s">
        <v>30</v>
      </c>
      <c r="C49" s="18"/>
      <c r="D49" s="27"/>
      <c r="E49" s="26"/>
      <c r="F49" s="26"/>
      <c r="G49" s="26"/>
      <c r="H49" s="26"/>
      <c r="I49" s="26"/>
      <c r="J49" s="27"/>
      <c r="K49" s="27"/>
      <c r="L49" s="27"/>
      <c r="M49" s="27"/>
      <c r="N49" s="27"/>
      <c r="O49" s="25"/>
    </row>
    <row r="50" spans="1:15" x14ac:dyDescent="0.25">
      <c r="A50" s="70"/>
      <c r="B50" s="12" t="s">
        <v>51</v>
      </c>
      <c r="C50" s="18" t="s">
        <v>25</v>
      </c>
      <c r="D50" s="27">
        <f>D45+D35</f>
        <v>110.28</v>
      </c>
      <c r="E50" s="26"/>
      <c r="F50" s="26"/>
      <c r="G50" s="26">
        <f t="shared" ref="G50:G51" si="22">F50*E50</f>
        <v>0</v>
      </c>
      <c r="H50" s="26"/>
      <c r="I50" s="26"/>
      <c r="J50" s="27">
        <f t="shared" ref="J50:J51" si="23">G50+H50+I50</f>
        <v>0</v>
      </c>
      <c r="K50" s="27">
        <f t="shared" ref="K50:K71" si="24">D50*E50</f>
        <v>0</v>
      </c>
      <c r="L50" s="27">
        <f t="shared" ref="L50:L71" si="25">G50*D50</f>
        <v>0</v>
      </c>
      <c r="M50" s="27">
        <f t="shared" ref="M50:M71" si="26">H50*D50</f>
        <v>0</v>
      </c>
      <c r="N50" s="27">
        <f t="shared" ref="N50:N71" si="27">I50*D50</f>
        <v>0</v>
      </c>
      <c r="O50" s="25">
        <f t="shared" ref="O50:O71" si="28">L50+M50+N50</f>
        <v>0</v>
      </c>
    </row>
    <row r="51" spans="1:15" x14ac:dyDescent="0.25">
      <c r="A51" s="70"/>
      <c r="B51" s="49" t="s">
        <v>52</v>
      </c>
      <c r="C51" s="18" t="s">
        <v>25</v>
      </c>
      <c r="D51" s="27">
        <f>D50*1.05</f>
        <v>115.79400000000001</v>
      </c>
      <c r="E51" s="26"/>
      <c r="F51" s="26"/>
      <c r="G51" s="26">
        <f t="shared" si="22"/>
        <v>0</v>
      </c>
      <c r="H51" s="26"/>
      <c r="I51" s="26"/>
      <c r="J51" s="27">
        <f t="shared" si="23"/>
        <v>0</v>
      </c>
      <c r="K51" s="27">
        <f t="shared" si="24"/>
        <v>0</v>
      </c>
      <c r="L51" s="27">
        <f t="shared" si="25"/>
        <v>0</v>
      </c>
      <c r="M51" s="27">
        <f t="shared" si="26"/>
        <v>0</v>
      </c>
      <c r="N51" s="27">
        <f t="shared" si="27"/>
        <v>0</v>
      </c>
      <c r="O51" s="25">
        <f t="shared" si="28"/>
        <v>0</v>
      </c>
    </row>
    <row r="52" spans="1:15" x14ac:dyDescent="0.25">
      <c r="A52" s="70"/>
      <c r="B52" s="49"/>
      <c r="C52" s="18"/>
      <c r="D52" s="27"/>
      <c r="E52" s="26"/>
      <c r="F52" s="26"/>
      <c r="G52" s="26"/>
      <c r="H52" s="26"/>
      <c r="I52" s="26"/>
      <c r="J52" s="27"/>
      <c r="K52" s="27"/>
      <c r="L52" s="27"/>
      <c r="M52" s="27"/>
      <c r="N52" s="27"/>
      <c r="O52" s="25"/>
    </row>
    <row r="53" spans="1:15" x14ac:dyDescent="0.25">
      <c r="A53" s="80"/>
      <c r="B53" s="76" t="s">
        <v>73</v>
      </c>
      <c r="C53" s="18"/>
      <c r="D53" s="27"/>
      <c r="E53" s="26"/>
      <c r="F53" s="26"/>
      <c r="G53" s="26"/>
      <c r="H53" s="26"/>
      <c r="I53" s="26"/>
      <c r="J53" s="27"/>
      <c r="K53" s="27"/>
      <c r="L53" s="27"/>
      <c r="M53" s="27"/>
      <c r="N53" s="27"/>
      <c r="O53" s="25"/>
    </row>
    <row r="54" spans="1:15" x14ac:dyDescent="0.25">
      <c r="A54" s="70"/>
      <c r="B54" s="12" t="s">
        <v>53</v>
      </c>
      <c r="C54" s="18" t="s">
        <v>25</v>
      </c>
      <c r="D54" s="27">
        <v>17.55</v>
      </c>
      <c r="E54" s="26"/>
      <c r="F54" s="26"/>
      <c r="G54" s="26">
        <f t="shared" ref="G54:G60" si="29">F54*E54</f>
        <v>0</v>
      </c>
      <c r="H54" s="26"/>
      <c r="I54" s="26"/>
      <c r="J54" s="27">
        <f t="shared" ref="J54:J60" si="30">G54+H54+I54</f>
        <v>0</v>
      </c>
      <c r="K54" s="27">
        <f t="shared" ref="K54:K60" si="31">D54*E54</f>
        <v>0</v>
      </c>
      <c r="L54" s="27">
        <f t="shared" ref="L54:L60" si="32">G54*D54</f>
        <v>0</v>
      </c>
      <c r="M54" s="27">
        <f t="shared" ref="M54:M60" si="33">H54*D54</f>
        <v>0</v>
      </c>
      <c r="N54" s="27">
        <f t="shared" ref="N54:N60" si="34">I54*D54</f>
        <v>0</v>
      </c>
      <c r="O54" s="25">
        <f t="shared" ref="O54:O60" si="35">L54+M54+N54</f>
        <v>0</v>
      </c>
    </row>
    <row r="55" spans="1:15" x14ac:dyDescent="0.25">
      <c r="A55" s="70"/>
      <c r="B55" s="12" t="s">
        <v>54</v>
      </c>
      <c r="C55" s="18" t="s">
        <v>25</v>
      </c>
      <c r="D55" s="27">
        <v>17.55</v>
      </c>
      <c r="E55" s="26"/>
      <c r="F55" s="26"/>
      <c r="G55" s="26">
        <f t="shared" si="29"/>
        <v>0</v>
      </c>
      <c r="H55" s="26"/>
      <c r="I55" s="26"/>
      <c r="J55" s="27">
        <f t="shared" si="30"/>
        <v>0</v>
      </c>
      <c r="K55" s="27">
        <f t="shared" si="31"/>
        <v>0</v>
      </c>
      <c r="L55" s="27">
        <f t="shared" si="32"/>
        <v>0</v>
      </c>
      <c r="M55" s="27">
        <f t="shared" si="33"/>
        <v>0</v>
      </c>
      <c r="N55" s="27">
        <f t="shared" si="34"/>
        <v>0</v>
      </c>
      <c r="O55" s="25">
        <f t="shared" si="35"/>
        <v>0</v>
      </c>
    </row>
    <row r="56" spans="1:15" x14ac:dyDescent="0.25">
      <c r="A56" s="70"/>
      <c r="B56" s="12" t="s">
        <v>31</v>
      </c>
      <c r="C56" s="18" t="s">
        <v>25</v>
      </c>
      <c r="D56" s="27">
        <v>17.55</v>
      </c>
      <c r="E56" s="26"/>
      <c r="F56" s="26"/>
      <c r="G56" s="26">
        <f t="shared" si="29"/>
        <v>0</v>
      </c>
      <c r="H56" s="26"/>
      <c r="I56" s="26"/>
      <c r="J56" s="27">
        <f t="shared" si="30"/>
        <v>0</v>
      </c>
      <c r="K56" s="27">
        <f t="shared" si="31"/>
        <v>0</v>
      </c>
      <c r="L56" s="27">
        <f t="shared" si="32"/>
        <v>0</v>
      </c>
      <c r="M56" s="27">
        <f t="shared" si="33"/>
        <v>0</v>
      </c>
      <c r="N56" s="27">
        <f t="shared" si="34"/>
        <v>0</v>
      </c>
      <c r="O56" s="25">
        <f t="shared" si="35"/>
        <v>0</v>
      </c>
    </row>
    <row r="57" spans="1:15" x14ac:dyDescent="0.25">
      <c r="A57" s="70"/>
      <c r="B57" s="12" t="s">
        <v>32</v>
      </c>
      <c r="C57" s="18" t="s">
        <v>25</v>
      </c>
      <c r="D57" s="27">
        <v>17.55</v>
      </c>
      <c r="E57" s="26"/>
      <c r="F57" s="26"/>
      <c r="G57" s="26">
        <f t="shared" si="29"/>
        <v>0</v>
      </c>
      <c r="H57" s="26"/>
      <c r="I57" s="26"/>
      <c r="J57" s="27">
        <f t="shared" si="30"/>
        <v>0</v>
      </c>
      <c r="K57" s="27">
        <f t="shared" si="31"/>
        <v>0</v>
      </c>
      <c r="L57" s="27">
        <f t="shared" si="32"/>
        <v>0</v>
      </c>
      <c r="M57" s="27">
        <f t="shared" si="33"/>
        <v>0</v>
      </c>
      <c r="N57" s="27">
        <f t="shared" si="34"/>
        <v>0</v>
      </c>
      <c r="O57" s="25">
        <f t="shared" si="35"/>
        <v>0</v>
      </c>
    </row>
    <row r="58" spans="1:15" x14ac:dyDescent="0.25">
      <c r="A58" s="70"/>
      <c r="B58" s="49" t="s">
        <v>28</v>
      </c>
      <c r="C58" s="18" t="s">
        <v>27</v>
      </c>
      <c r="D58" s="27">
        <f>D57*0.3</f>
        <v>5.2649999999999997</v>
      </c>
      <c r="E58" s="26"/>
      <c r="F58" s="26"/>
      <c r="G58" s="26">
        <f t="shared" si="29"/>
        <v>0</v>
      </c>
      <c r="H58" s="26"/>
      <c r="I58" s="26"/>
      <c r="J58" s="27">
        <f t="shared" si="30"/>
        <v>0</v>
      </c>
      <c r="K58" s="27">
        <f t="shared" si="31"/>
        <v>0</v>
      </c>
      <c r="L58" s="27">
        <f t="shared" si="32"/>
        <v>0</v>
      </c>
      <c r="M58" s="27">
        <f t="shared" si="33"/>
        <v>0</v>
      </c>
      <c r="N58" s="27">
        <f t="shared" si="34"/>
        <v>0</v>
      </c>
      <c r="O58" s="25">
        <f t="shared" si="35"/>
        <v>0</v>
      </c>
    </row>
    <row r="59" spans="1:15" x14ac:dyDescent="0.25">
      <c r="A59" s="70"/>
      <c r="B59" s="12" t="s">
        <v>33</v>
      </c>
      <c r="C59" s="18" t="s">
        <v>25</v>
      </c>
      <c r="D59" s="27">
        <v>17.55</v>
      </c>
      <c r="E59" s="26"/>
      <c r="F59" s="26"/>
      <c r="G59" s="26">
        <f t="shared" si="29"/>
        <v>0</v>
      </c>
      <c r="H59" s="26"/>
      <c r="I59" s="26"/>
      <c r="J59" s="27">
        <f t="shared" si="30"/>
        <v>0</v>
      </c>
      <c r="K59" s="27">
        <f t="shared" si="31"/>
        <v>0</v>
      </c>
      <c r="L59" s="27">
        <f t="shared" si="32"/>
        <v>0</v>
      </c>
      <c r="M59" s="27">
        <f t="shared" si="33"/>
        <v>0</v>
      </c>
      <c r="N59" s="27">
        <f t="shared" si="34"/>
        <v>0</v>
      </c>
      <c r="O59" s="25">
        <f t="shared" si="35"/>
        <v>0</v>
      </c>
    </row>
    <row r="60" spans="1:15" x14ac:dyDescent="0.25">
      <c r="A60" s="70"/>
      <c r="B60" s="49" t="s">
        <v>34</v>
      </c>
      <c r="C60" s="18" t="s">
        <v>27</v>
      </c>
      <c r="D60" s="27">
        <f>D59*0.35</f>
        <v>6.1425000000000001</v>
      </c>
      <c r="E60" s="26"/>
      <c r="F60" s="26"/>
      <c r="G60" s="26">
        <f t="shared" si="29"/>
        <v>0</v>
      </c>
      <c r="H60" s="26"/>
      <c r="I60" s="26"/>
      <c r="J60" s="27">
        <f t="shared" si="30"/>
        <v>0</v>
      </c>
      <c r="K60" s="27">
        <f t="shared" si="31"/>
        <v>0</v>
      </c>
      <c r="L60" s="27">
        <f t="shared" si="32"/>
        <v>0</v>
      </c>
      <c r="M60" s="27">
        <f t="shared" si="33"/>
        <v>0</v>
      </c>
      <c r="N60" s="27">
        <f t="shared" si="34"/>
        <v>0</v>
      </c>
      <c r="O60" s="25">
        <f t="shared" si="35"/>
        <v>0</v>
      </c>
    </row>
    <row r="61" spans="1:15" x14ac:dyDescent="0.25">
      <c r="A61" s="70"/>
      <c r="B61" s="49"/>
      <c r="C61" s="18"/>
      <c r="D61" s="27"/>
      <c r="E61" s="26"/>
      <c r="F61" s="26"/>
      <c r="G61" s="26"/>
      <c r="H61" s="26"/>
      <c r="I61" s="26"/>
      <c r="J61" s="27"/>
      <c r="K61" s="27"/>
      <c r="L61" s="27"/>
      <c r="M61" s="27"/>
      <c r="N61" s="27"/>
      <c r="O61" s="25"/>
    </row>
    <row r="62" spans="1:15" x14ac:dyDescent="0.25">
      <c r="A62" s="70"/>
      <c r="B62" s="53" t="s">
        <v>59</v>
      </c>
      <c r="C62" s="48"/>
      <c r="D62" s="27"/>
      <c r="E62" s="26"/>
      <c r="F62" s="26"/>
      <c r="G62" s="26"/>
      <c r="H62" s="26"/>
      <c r="I62" s="26"/>
      <c r="J62" s="27"/>
      <c r="K62" s="27"/>
      <c r="L62" s="27"/>
      <c r="M62" s="27"/>
      <c r="N62" s="27"/>
      <c r="O62" s="25"/>
    </row>
    <row r="63" spans="1:15" x14ac:dyDescent="0.25">
      <c r="A63" s="70"/>
      <c r="B63" s="12" t="s">
        <v>32</v>
      </c>
      <c r="C63" s="18" t="s">
        <v>25</v>
      </c>
      <c r="D63" s="27">
        <v>191.19</v>
      </c>
      <c r="E63" s="26"/>
      <c r="F63" s="26"/>
      <c r="G63" s="26">
        <f t="shared" ref="G63:G68" si="36">F63*E63</f>
        <v>0</v>
      </c>
      <c r="H63" s="26"/>
      <c r="I63" s="26"/>
      <c r="J63" s="27">
        <f t="shared" ref="J63:J68" si="37">G63+H63+I63</f>
        <v>0</v>
      </c>
      <c r="K63" s="27">
        <f t="shared" ref="K63:K68" si="38">D63*E63</f>
        <v>0</v>
      </c>
      <c r="L63" s="27">
        <f t="shared" ref="L63:L68" si="39">G63*D63</f>
        <v>0</v>
      </c>
      <c r="M63" s="27">
        <f t="shared" ref="M63:M68" si="40">H63*D63</f>
        <v>0</v>
      </c>
      <c r="N63" s="27">
        <f t="shared" ref="N63:N68" si="41">I63*D63</f>
        <v>0</v>
      </c>
      <c r="O63" s="25">
        <f t="shared" ref="O63:O68" si="42">L63+M63+N63</f>
        <v>0</v>
      </c>
    </row>
    <row r="64" spans="1:15" x14ac:dyDescent="0.25">
      <c r="A64" s="70"/>
      <c r="B64" s="12" t="s">
        <v>31</v>
      </c>
      <c r="C64" s="18" t="s">
        <v>25</v>
      </c>
      <c r="D64" s="27">
        <v>191.19</v>
      </c>
      <c r="E64" s="26"/>
      <c r="F64" s="26"/>
      <c r="G64" s="26">
        <f t="shared" si="36"/>
        <v>0</v>
      </c>
      <c r="H64" s="26"/>
      <c r="I64" s="26"/>
      <c r="J64" s="27">
        <f t="shared" si="37"/>
        <v>0</v>
      </c>
      <c r="K64" s="27">
        <f t="shared" si="38"/>
        <v>0</v>
      </c>
      <c r="L64" s="27">
        <f t="shared" si="39"/>
        <v>0</v>
      </c>
      <c r="M64" s="27">
        <f t="shared" si="40"/>
        <v>0</v>
      </c>
      <c r="N64" s="27">
        <f t="shared" si="41"/>
        <v>0</v>
      </c>
      <c r="O64" s="25">
        <f t="shared" si="42"/>
        <v>0</v>
      </c>
    </row>
    <row r="65" spans="1:16" x14ac:dyDescent="0.25">
      <c r="A65" s="70"/>
      <c r="B65" s="12" t="s">
        <v>32</v>
      </c>
      <c r="C65" s="18" t="s">
        <v>25</v>
      </c>
      <c r="D65" s="27">
        <v>191.19</v>
      </c>
      <c r="E65" s="26"/>
      <c r="F65" s="26"/>
      <c r="G65" s="26">
        <f t="shared" si="36"/>
        <v>0</v>
      </c>
      <c r="H65" s="26"/>
      <c r="I65" s="26"/>
      <c r="J65" s="27">
        <f t="shared" si="37"/>
        <v>0</v>
      </c>
      <c r="K65" s="27">
        <f t="shared" si="38"/>
        <v>0</v>
      </c>
      <c r="L65" s="27">
        <f t="shared" si="39"/>
        <v>0</v>
      </c>
      <c r="M65" s="27">
        <f t="shared" si="40"/>
        <v>0</v>
      </c>
      <c r="N65" s="27">
        <f t="shared" si="41"/>
        <v>0</v>
      </c>
      <c r="O65" s="25">
        <f t="shared" si="42"/>
        <v>0</v>
      </c>
    </row>
    <row r="66" spans="1:16" x14ac:dyDescent="0.25">
      <c r="A66" s="28"/>
      <c r="B66" s="49" t="s">
        <v>28</v>
      </c>
      <c r="C66" s="18" t="s">
        <v>27</v>
      </c>
      <c r="D66" s="27">
        <f>D65*0.3</f>
        <v>57.356999999999999</v>
      </c>
      <c r="E66" s="26"/>
      <c r="F66" s="26"/>
      <c r="G66" s="26">
        <f t="shared" si="36"/>
        <v>0</v>
      </c>
      <c r="H66" s="26"/>
      <c r="I66" s="26"/>
      <c r="J66" s="27">
        <f t="shared" si="37"/>
        <v>0</v>
      </c>
      <c r="K66" s="27">
        <f t="shared" si="38"/>
        <v>0</v>
      </c>
      <c r="L66" s="27">
        <f t="shared" si="39"/>
        <v>0</v>
      </c>
      <c r="M66" s="27">
        <f t="shared" si="40"/>
        <v>0</v>
      </c>
      <c r="N66" s="27">
        <f t="shared" si="41"/>
        <v>0</v>
      </c>
      <c r="O66" s="25">
        <f t="shared" si="42"/>
        <v>0</v>
      </c>
    </row>
    <row r="67" spans="1:16" x14ac:dyDescent="0.25">
      <c r="A67" s="28"/>
      <c r="B67" s="12" t="s">
        <v>33</v>
      </c>
      <c r="C67" s="18" t="s">
        <v>25</v>
      </c>
      <c r="D67" s="82">
        <v>191.19</v>
      </c>
      <c r="E67" s="26"/>
      <c r="F67" s="26"/>
      <c r="G67" s="26">
        <f t="shared" si="36"/>
        <v>0</v>
      </c>
      <c r="H67" s="26"/>
      <c r="I67" s="26"/>
      <c r="J67" s="27">
        <f t="shared" si="37"/>
        <v>0</v>
      </c>
      <c r="K67" s="27">
        <f t="shared" si="38"/>
        <v>0</v>
      </c>
      <c r="L67" s="27">
        <f t="shared" si="39"/>
        <v>0</v>
      </c>
      <c r="M67" s="27">
        <f t="shared" si="40"/>
        <v>0</v>
      </c>
      <c r="N67" s="27">
        <f t="shared" si="41"/>
        <v>0</v>
      </c>
      <c r="O67" s="25">
        <f t="shared" si="42"/>
        <v>0</v>
      </c>
    </row>
    <row r="68" spans="1:16" x14ac:dyDescent="0.25">
      <c r="A68" s="28"/>
      <c r="B68" s="49" t="s">
        <v>34</v>
      </c>
      <c r="C68" s="18" t="s">
        <v>27</v>
      </c>
      <c r="D68" s="27">
        <f>D67*0.35</f>
        <v>66.916499999999999</v>
      </c>
      <c r="E68" s="26"/>
      <c r="F68" s="26"/>
      <c r="G68" s="26">
        <f t="shared" si="36"/>
        <v>0</v>
      </c>
      <c r="H68" s="26"/>
      <c r="I68" s="26"/>
      <c r="J68" s="27">
        <f t="shared" si="37"/>
        <v>0</v>
      </c>
      <c r="K68" s="27">
        <f t="shared" si="38"/>
        <v>0</v>
      </c>
      <c r="L68" s="27">
        <f t="shared" si="39"/>
        <v>0</v>
      </c>
      <c r="M68" s="27">
        <f t="shared" si="40"/>
        <v>0</v>
      </c>
      <c r="N68" s="27">
        <f t="shared" si="41"/>
        <v>0</v>
      </c>
      <c r="O68" s="25">
        <f t="shared" si="42"/>
        <v>0</v>
      </c>
    </row>
    <row r="69" spans="1:16" x14ac:dyDescent="0.25">
      <c r="A69" s="50"/>
      <c r="B69" s="17"/>
      <c r="C69" s="31"/>
      <c r="D69" s="27"/>
      <c r="E69" s="26"/>
      <c r="F69" s="26"/>
      <c r="G69" s="26"/>
      <c r="H69" s="26"/>
      <c r="I69" s="26"/>
      <c r="J69" s="27"/>
      <c r="K69" s="27"/>
      <c r="L69" s="27"/>
      <c r="M69" s="27"/>
      <c r="N69" s="27"/>
      <c r="O69" s="25"/>
    </row>
    <row r="70" spans="1:16" x14ac:dyDescent="0.25">
      <c r="A70" s="37">
        <v>3</v>
      </c>
      <c r="B70" s="55" t="s">
        <v>38</v>
      </c>
      <c r="C70" s="33"/>
      <c r="D70" s="35"/>
      <c r="E70" s="34"/>
      <c r="F70" s="34"/>
      <c r="G70" s="34"/>
      <c r="H70" s="34"/>
      <c r="I70" s="34"/>
      <c r="J70" s="35"/>
      <c r="K70" s="35"/>
      <c r="L70" s="35"/>
      <c r="M70" s="35"/>
      <c r="N70" s="35"/>
      <c r="O70" s="38"/>
    </row>
    <row r="71" spans="1:16" ht="22.5" x14ac:dyDescent="0.25">
      <c r="A71" s="56"/>
      <c r="B71" s="12" t="s">
        <v>72</v>
      </c>
      <c r="C71" s="12" t="s">
        <v>37</v>
      </c>
      <c r="D71" s="83">
        <v>1.5</v>
      </c>
      <c r="E71" s="12"/>
      <c r="F71" s="54"/>
      <c r="G71" s="26">
        <f t="shared" ref="G71" si="43">F71*E71</f>
        <v>0</v>
      </c>
      <c r="H71" s="26"/>
      <c r="I71" s="26"/>
      <c r="J71" s="27">
        <f t="shared" ref="J71" si="44">G71+H71+I71</f>
        <v>0</v>
      </c>
      <c r="K71" s="27">
        <f t="shared" si="24"/>
        <v>0</v>
      </c>
      <c r="L71" s="27">
        <f t="shared" si="25"/>
        <v>0</v>
      </c>
      <c r="M71" s="27">
        <f t="shared" si="26"/>
        <v>0</v>
      </c>
      <c r="N71" s="27">
        <f t="shared" si="27"/>
        <v>0</v>
      </c>
      <c r="O71" s="25">
        <f t="shared" si="28"/>
        <v>0</v>
      </c>
    </row>
    <row r="72" spans="1:16" x14ac:dyDescent="0.25">
      <c r="A72" s="37">
        <v>4</v>
      </c>
      <c r="B72" s="55" t="s">
        <v>35</v>
      </c>
      <c r="C72" s="33"/>
      <c r="D72" s="35"/>
      <c r="E72" s="34"/>
      <c r="F72" s="34"/>
      <c r="G72" s="34"/>
      <c r="H72" s="34"/>
      <c r="I72" s="34"/>
      <c r="J72" s="35"/>
      <c r="K72" s="35"/>
      <c r="L72" s="35"/>
      <c r="M72" s="35"/>
      <c r="N72" s="35"/>
      <c r="O72" s="38"/>
    </row>
    <row r="73" spans="1:16" x14ac:dyDescent="0.25">
      <c r="A73" s="57"/>
      <c r="B73" s="47" t="s">
        <v>57</v>
      </c>
      <c r="C73" s="12" t="s">
        <v>36</v>
      </c>
      <c r="D73" s="83">
        <v>4</v>
      </c>
      <c r="E73" s="12"/>
      <c r="F73" s="54"/>
      <c r="G73" s="26">
        <f t="shared" ref="G73:G75" si="45">F73*E73</f>
        <v>0</v>
      </c>
      <c r="H73" s="26"/>
      <c r="I73" s="26"/>
      <c r="J73" s="27">
        <f t="shared" ref="J73:J75" si="46">G73+H73+I73</f>
        <v>0</v>
      </c>
      <c r="K73" s="27">
        <f t="shared" ref="K73:K75" si="47">D73*E73</f>
        <v>0</v>
      </c>
      <c r="L73" s="27">
        <f t="shared" ref="L73:L74" si="48">G73*D73</f>
        <v>0</v>
      </c>
      <c r="M73" s="27">
        <f t="shared" ref="M73:M75" si="49">H73*D73</f>
        <v>0</v>
      </c>
      <c r="N73" s="27">
        <f t="shared" ref="N73:N75" si="50">I73*D73</f>
        <v>0</v>
      </c>
      <c r="O73" s="25">
        <f t="shared" ref="O73:O75" si="51">L73+M73+N73</f>
        <v>0</v>
      </c>
    </row>
    <row r="74" spans="1:16" x14ac:dyDescent="0.25">
      <c r="A74" s="57"/>
      <c r="B74" s="47" t="s">
        <v>61</v>
      </c>
      <c r="C74" s="12" t="s">
        <v>36</v>
      </c>
      <c r="D74" s="83">
        <v>1</v>
      </c>
      <c r="E74" s="12"/>
      <c r="F74" s="54"/>
      <c r="G74" s="26">
        <f t="shared" si="45"/>
        <v>0</v>
      </c>
      <c r="H74" s="26"/>
      <c r="I74" s="26"/>
      <c r="J74" s="27">
        <f t="shared" si="46"/>
        <v>0</v>
      </c>
      <c r="K74" s="27">
        <f t="shared" si="47"/>
        <v>0</v>
      </c>
      <c r="L74" s="27">
        <f t="shared" si="48"/>
        <v>0</v>
      </c>
      <c r="M74" s="27">
        <f t="shared" si="49"/>
        <v>0</v>
      </c>
      <c r="N74" s="27">
        <f t="shared" si="50"/>
        <v>0</v>
      </c>
      <c r="O74" s="25">
        <f t="shared" si="51"/>
        <v>0</v>
      </c>
    </row>
    <row r="75" spans="1:16" x14ac:dyDescent="0.25">
      <c r="A75" s="57"/>
      <c r="B75" s="47" t="s">
        <v>63</v>
      </c>
      <c r="C75" s="26" t="s">
        <v>37</v>
      </c>
      <c r="D75" s="27">
        <v>1</v>
      </c>
      <c r="E75" s="26"/>
      <c r="F75" s="26"/>
      <c r="G75" s="26">
        <f t="shared" si="45"/>
        <v>0</v>
      </c>
      <c r="H75" s="26"/>
      <c r="I75" s="26"/>
      <c r="J75" s="27">
        <f t="shared" si="46"/>
        <v>0</v>
      </c>
      <c r="K75" s="27">
        <f t="shared" si="47"/>
        <v>0</v>
      </c>
      <c r="L75" s="27">
        <f>G75*D75</f>
        <v>0</v>
      </c>
      <c r="M75" s="27">
        <f t="shared" si="49"/>
        <v>0</v>
      </c>
      <c r="N75" s="27">
        <f t="shared" si="50"/>
        <v>0</v>
      </c>
      <c r="O75" s="25">
        <f t="shared" si="51"/>
        <v>0</v>
      </c>
    </row>
    <row r="76" spans="1:16" ht="15.75" thickBot="1" x14ac:dyDescent="0.3">
      <c r="A76" s="58"/>
      <c r="B76" s="32"/>
      <c r="C76" s="32"/>
      <c r="D76" s="32"/>
      <c r="E76" s="59"/>
      <c r="F76" s="60"/>
      <c r="G76" s="46"/>
      <c r="H76" s="46"/>
      <c r="I76" s="46"/>
      <c r="J76" s="29"/>
      <c r="K76" s="29"/>
      <c r="L76" s="29"/>
      <c r="M76" s="29"/>
      <c r="N76" s="29"/>
      <c r="O76" s="30"/>
    </row>
    <row r="77" spans="1:16" x14ac:dyDescent="0.25">
      <c r="A77" s="19"/>
      <c r="B77" s="20"/>
      <c r="C77" s="21"/>
      <c r="D77" s="22"/>
      <c r="E77" s="10"/>
      <c r="F77" s="10"/>
      <c r="G77" s="23"/>
      <c r="H77" s="10"/>
      <c r="I77" s="10"/>
      <c r="J77" s="24"/>
      <c r="K77" s="23"/>
      <c r="L77" s="23"/>
      <c r="M77" s="23"/>
      <c r="N77" s="23"/>
      <c r="O77" s="24"/>
      <c r="P77" s="11"/>
    </row>
    <row r="78" spans="1:16" ht="18" customHeight="1" x14ac:dyDescent="0.25">
      <c r="A78" s="249" t="s">
        <v>14</v>
      </c>
      <c r="B78" s="250"/>
      <c r="C78" s="13"/>
      <c r="D78" s="13"/>
      <c r="E78" s="14"/>
      <c r="F78" s="14"/>
      <c r="G78" s="10"/>
      <c r="H78" s="14"/>
      <c r="I78" s="14"/>
      <c r="J78" s="14"/>
      <c r="K78" s="15">
        <f>SUM(K16:K76)</f>
        <v>0</v>
      </c>
      <c r="L78" s="15">
        <f>SUM(L16:L76)</f>
        <v>0</v>
      </c>
      <c r="M78" s="15">
        <f>SUM(M16:M76)</f>
        <v>0</v>
      </c>
      <c r="N78" s="15">
        <f>SUM(N16:N76)</f>
        <v>0</v>
      </c>
      <c r="O78" s="15">
        <f>SUM(O16:O76)</f>
        <v>0</v>
      </c>
    </row>
    <row r="79" spans="1:16" x14ac:dyDescent="0.25">
      <c r="A79" s="249" t="s">
        <v>15</v>
      </c>
      <c r="B79" s="250"/>
      <c r="C79" s="7" t="s">
        <v>16</v>
      </c>
      <c r="D79" s="7"/>
      <c r="E79" s="8"/>
      <c r="F79" s="8"/>
      <c r="G79" s="8"/>
      <c r="H79" s="8"/>
      <c r="I79" s="8"/>
      <c r="J79" s="8"/>
      <c r="K79" s="6"/>
      <c r="L79" s="6"/>
      <c r="M79" s="6">
        <f>ROUND(M78*D79,2)</f>
        <v>0</v>
      </c>
      <c r="N79" s="6"/>
      <c r="O79" s="6">
        <f>M79</f>
        <v>0</v>
      </c>
    </row>
    <row r="80" spans="1:16" x14ac:dyDescent="0.25">
      <c r="A80" s="251" t="s">
        <v>112</v>
      </c>
      <c r="B80" s="251"/>
      <c r="C80" s="8"/>
      <c r="D80" s="8"/>
      <c r="E80" s="6"/>
      <c r="F80" s="6"/>
      <c r="G80" s="6"/>
      <c r="H80" s="6"/>
      <c r="I80" s="6"/>
      <c r="J80" s="6"/>
      <c r="K80" s="6">
        <f>K79+K78</f>
        <v>0</v>
      </c>
      <c r="L80" s="6">
        <f>L79+L78</f>
        <v>0</v>
      </c>
      <c r="M80" s="6">
        <f>M79+M78</f>
        <v>0</v>
      </c>
      <c r="N80" s="6">
        <f>N79+N78</f>
        <v>0</v>
      </c>
      <c r="O80" s="16">
        <f>O79+O78</f>
        <v>0</v>
      </c>
    </row>
    <row r="81" spans="1:15" x14ac:dyDescent="0.25">
      <c r="A81" s="4"/>
      <c r="B81" s="9"/>
      <c r="C81" s="5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1"/>
    </row>
    <row r="82" spans="1:15" x14ac:dyDescent="0.25">
      <c r="C82" s="1"/>
      <c r="D82" s="1"/>
      <c r="E82" s="1"/>
      <c r="F82" s="1"/>
      <c r="G82" s="1"/>
      <c r="H82" s="1"/>
      <c r="I82" s="1"/>
      <c r="J82" s="1"/>
      <c r="K82" s="1"/>
      <c r="L82" s="184"/>
      <c r="M82" s="179"/>
      <c r="N82" s="180"/>
      <c r="O82" s="181"/>
    </row>
    <row r="83" spans="1:15" x14ac:dyDescent="0.25">
      <c r="B83" s="188"/>
      <c r="L83" s="184"/>
      <c r="M83" s="179"/>
      <c r="N83" s="180"/>
      <c r="O83" s="185"/>
    </row>
    <row r="84" spans="1:15" x14ac:dyDescent="0.25">
      <c r="B84" s="189" t="s">
        <v>119</v>
      </c>
      <c r="E84" s="79"/>
      <c r="F84" s="77"/>
      <c r="G84" s="77"/>
      <c r="H84" s="77"/>
      <c r="K84" s="78"/>
      <c r="L84" s="184"/>
      <c r="M84" s="182"/>
      <c r="N84" s="183"/>
      <c r="O84" s="185"/>
    </row>
    <row r="85" spans="1:15" x14ac:dyDescent="0.25">
      <c r="B85" s="189" t="s">
        <v>118</v>
      </c>
      <c r="D85" s="186"/>
      <c r="E85" s="186"/>
      <c r="K85" s="78"/>
      <c r="L85" s="184"/>
      <c r="M85" s="182"/>
      <c r="N85" s="183"/>
      <c r="O85" s="185"/>
    </row>
    <row r="86" spans="1:15" x14ac:dyDescent="0.25">
      <c r="B86" s="188"/>
    </row>
    <row r="87" spans="1:15" x14ac:dyDescent="0.25">
      <c r="B87" s="188"/>
    </row>
    <row r="88" spans="1:15" x14ac:dyDescent="0.25">
      <c r="B88" s="189" t="s">
        <v>120</v>
      </c>
    </row>
    <row r="89" spans="1:15" x14ac:dyDescent="0.25">
      <c r="B89" s="189" t="s">
        <v>118</v>
      </c>
    </row>
    <row r="90" spans="1:15" x14ac:dyDescent="0.25">
      <c r="B90" s="188"/>
    </row>
  </sheetData>
  <mergeCells count="12">
    <mergeCell ref="A78:B78"/>
    <mergeCell ref="A79:B79"/>
    <mergeCell ref="A80:B80"/>
    <mergeCell ref="F3:G3"/>
    <mergeCell ref="B10:F10"/>
    <mergeCell ref="M11:O11"/>
    <mergeCell ref="A13:A14"/>
    <mergeCell ref="B13:B14"/>
    <mergeCell ref="C13:C14"/>
    <mergeCell ref="D13:D14"/>
    <mergeCell ref="E13:J13"/>
    <mergeCell ref="K13:O13"/>
  </mergeCells>
  <pageMargins left="0.7" right="0.7" top="0.75" bottom="0.75" header="0.3" footer="0.3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Koptāme</vt:lpstr>
      <vt:lpstr>Kopsavilkums</vt:lpstr>
      <vt:lpstr>Lokālā tāme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Sistēmas Windows lietotājs</cp:lastModifiedBy>
  <cp:lastPrinted>2021-04-16T05:52:44Z</cp:lastPrinted>
  <dcterms:created xsi:type="dcterms:W3CDTF">2017-10-18T08:15:31Z</dcterms:created>
  <dcterms:modified xsi:type="dcterms:W3CDTF">2021-04-29T09:30:12Z</dcterms:modified>
</cp:coreProperties>
</file>